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filterPrivacy="1" codeName="ThisWorkbook"/>
  <xr:revisionPtr revIDLastSave="0" documentId="10_ncr:100000_{52E5A32B-B343-43A8-94F6-922F576F6D06}" xr6:coauthVersionLast="31" xr6:coauthVersionMax="31" xr10:uidLastSave="{00000000-0000-0000-0000-000000000000}"/>
  <bookViews>
    <workbookView xWindow="0" yWindow="0" windowWidth="23700" windowHeight="10725" xr2:uid="{00000000-000D-0000-FFFF-FFFF00000000}"/>
  </bookViews>
  <sheets>
    <sheet name="参加申込（正式版）" sheetId="29" r:id="rId1"/>
    <sheet name="請求書（事前振込）" sheetId="36" r:id="rId2"/>
    <sheet name="請求書 (当日支払) " sheetId="37" r:id="rId3"/>
    <sheet name="選択リスト一覧" sheetId="31" state="hidden" r:id="rId4"/>
  </sheets>
  <definedNames>
    <definedName name="_xlnm.Print_Area" localSheetId="0">'参加申込（正式版）'!$A$9:$P$70</definedName>
    <definedName name="_xlnm.Print_Area" localSheetId="2">'請求書 (当日支払) '!$B$7:$Q$34</definedName>
    <definedName name="_xlnm.Print_Area" localSheetId="1">'請求書（事前振込）'!$B$7:$R$38</definedName>
    <definedName name="アルコール">選択リスト一覧!$C$21:$C$22</definedName>
    <definedName name="アルコール懇親会参加">選択リスト一覧!$D$21</definedName>
    <definedName name="懇親会">選択リスト一覧!$B$21:$B$22</definedName>
    <definedName name="支払方法">選択リスト一覧!$A$45:$A$46</definedName>
    <definedName name="宿泊予定">選択リスト一覧!$A$21:$A$22</definedName>
    <definedName name="申込区分">選択リスト一覧!$A$16:$A$17</definedName>
    <definedName name="性別">選択リスト一覧!$A$26:$A$27</definedName>
    <definedName name="登録区分">選択リスト一覧!$A$4:$A$8</definedName>
    <definedName name="論文集">選択リスト一覧!$A$11:$A$13</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2" i="31" l="1"/>
  <c r="G61" i="29"/>
  <c r="D61" i="29" l="1"/>
  <c r="E42" i="31" l="1"/>
  <c r="D42" i="31"/>
  <c r="B42" i="31"/>
  <c r="E2" i="37" l="1"/>
  <c r="H2" i="37" s="1"/>
  <c r="B10" i="37"/>
  <c r="B9" i="37"/>
  <c r="B7" i="37"/>
  <c r="E2" i="36"/>
  <c r="H2" i="36" s="1"/>
  <c r="B10" i="36"/>
  <c r="B9" i="36"/>
  <c r="B7" i="36"/>
  <c r="F39" i="31" l="1"/>
  <c r="E39" i="31"/>
  <c r="F42" i="31"/>
  <c r="J50" i="29" l="1"/>
  <c r="B50" i="29"/>
  <c r="H42" i="31"/>
  <c r="D62" i="29"/>
  <c r="D60" i="29"/>
  <c r="B32" i="31"/>
  <c r="D39" i="31"/>
  <c r="C39" i="31"/>
  <c r="B39" i="31"/>
  <c r="C36" i="31"/>
  <c r="D36" i="31" s="1"/>
  <c r="E36" i="31" s="1"/>
  <c r="F36" i="31" s="1"/>
  <c r="B36" i="31"/>
  <c r="C33" i="31"/>
  <c r="D33" i="31" s="1"/>
  <c r="E33" i="31" s="1"/>
  <c r="B33" i="31"/>
  <c r="C32" i="31"/>
  <c r="D32" i="31" s="1"/>
  <c r="E32" i="31" s="1"/>
  <c r="D29" i="37" l="1"/>
  <c r="D29" i="36"/>
  <c r="D28" i="37"/>
  <c r="D28" i="36"/>
  <c r="D27" i="37"/>
  <c r="D27" i="36"/>
  <c r="G42" i="31"/>
  <c r="I42" i="31" s="1"/>
  <c r="G62" i="29" s="1"/>
  <c r="G39" i="31"/>
  <c r="G60" i="29" s="1"/>
  <c r="G36" i="31"/>
  <c r="F32" i="31"/>
  <c r="F33" i="31"/>
  <c r="G28" i="37" l="1"/>
  <c r="G28" i="36"/>
  <c r="G27" i="37"/>
  <c r="G27" i="36"/>
  <c r="G29" i="37"/>
  <c r="G29" i="36"/>
  <c r="D63" i="29"/>
  <c r="L66" i="29" l="1"/>
  <c r="L68" i="29"/>
  <c r="D30" i="37"/>
  <c r="D30" i="36"/>
  <c r="G22" i="37" l="1"/>
  <c r="G22" i="36"/>
</calcChain>
</file>

<file path=xl/sharedStrings.xml><?xml version="1.0" encoding="utf-8"?>
<sst xmlns="http://schemas.openxmlformats.org/spreadsheetml/2006/main" count="167" uniqueCount="114">
  <si>
    <t>懇親会</t>
    <rPh sb="0" eb="2">
      <t>コンシン</t>
    </rPh>
    <rPh sb="2" eb="3">
      <t>カイ</t>
    </rPh>
    <phoneticPr fontId="1"/>
  </si>
  <si>
    <t>学生</t>
    <rPh sb="0" eb="2">
      <t>ガクセイ</t>
    </rPh>
    <phoneticPr fontId="1"/>
  </si>
  <si>
    <t>一般</t>
    <rPh sb="0" eb="2">
      <t>イッパン</t>
    </rPh>
    <phoneticPr fontId="1"/>
  </si>
  <si>
    <t>宿泊しない</t>
    <rPh sb="0" eb="2">
      <t>シュクハク</t>
    </rPh>
    <phoneticPr fontId="1"/>
  </si>
  <si>
    <t>リスト一覧</t>
    <rPh sb="3" eb="5">
      <t>イチラン</t>
    </rPh>
    <phoneticPr fontId="1"/>
  </si>
  <si>
    <t>氏名</t>
    <rPh sb="0" eb="2">
      <t>シメイ</t>
    </rPh>
    <phoneticPr fontId="1"/>
  </si>
  <si>
    <t>宿泊する</t>
    <rPh sb="0" eb="2">
      <t>シュクハク</t>
    </rPh>
    <phoneticPr fontId="1"/>
  </si>
  <si>
    <t>未定</t>
    <rPh sb="0" eb="2">
      <t>ミテイ</t>
    </rPh>
    <phoneticPr fontId="1"/>
  </si>
  <si>
    <t>宿泊予定</t>
    <rPh sb="0" eb="2">
      <t>シュクハク</t>
    </rPh>
    <rPh sb="2" eb="4">
      <t>ヨテイ</t>
    </rPh>
    <phoneticPr fontId="1"/>
  </si>
  <si>
    <t>参加する</t>
    <rPh sb="0" eb="2">
      <t>サンカ</t>
    </rPh>
    <phoneticPr fontId="1"/>
  </si>
  <si>
    <t>参加しない</t>
    <rPh sb="0" eb="2">
      <t>サンカ</t>
    </rPh>
    <phoneticPr fontId="1"/>
  </si>
  <si>
    <t>有</t>
    <rPh sb="0" eb="1">
      <t>アリ</t>
    </rPh>
    <phoneticPr fontId="1"/>
  </si>
  <si>
    <t>無</t>
    <rPh sb="0" eb="1">
      <t>ナシ</t>
    </rPh>
    <phoneticPr fontId="1"/>
  </si>
  <si>
    <t>アルコール＆同伴者</t>
    <rPh sb="6" eb="9">
      <t>ドウハンシャ</t>
    </rPh>
    <phoneticPr fontId="1"/>
  </si>
  <si>
    <t>（２）申込区分</t>
    <rPh sb="3" eb="5">
      <t>モウシコミ</t>
    </rPh>
    <rPh sb="5" eb="7">
      <t>クブン</t>
    </rPh>
    <phoneticPr fontId="1"/>
  </si>
  <si>
    <t>（４）宿泊予定</t>
    <rPh sb="3" eb="5">
      <t>シュクハク</t>
    </rPh>
    <rPh sb="5" eb="7">
      <t>ヨテイ</t>
    </rPh>
    <phoneticPr fontId="1"/>
  </si>
  <si>
    <t>（１）性別</t>
    <rPh sb="3" eb="5">
      <t>セイベツ</t>
    </rPh>
    <phoneticPr fontId="1"/>
  </si>
  <si>
    <t>男</t>
    <rPh sb="0" eb="1">
      <t>オトコ</t>
    </rPh>
    <phoneticPr fontId="1"/>
  </si>
  <si>
    <t>女</t>
    <rPh sb="0" eb="1">
      <t>オンナ</t>
    </rPh>
    <phoneticPr fontId="1"/>
  </si>
  <si>
    <t>(西暦）　     年   月   日</t>
  </si>
  <si>
    <t>【参加登録】</t>
    <rPh sb="1" eb="3">
      <t>サンカ</t>
    </rPh>
    <rPh sb="3" eb="5">
      <t>トウロク</t>
    </rPh>
    <phoneticPr fontId="1"/>
  </si>
  <si>
    <t>（２）所属（所属は略記してください）</t>
    <rPh sb="3" eb="5">
      <t>ショゾク</t>
    </rPh>
    <rPh sb="6" eb="8">
      <t>ショゾク</t>
    </rPh>
    <rPh sb="9" eb="11">
      <t>リャッキ</t>
    </rPh>
    <phoneticPr fontId="1"/>
  </si>
  <si>
    <t>（２）登録区分</t>
    <rPh sb="3" eb="5">
      <t>トウロク</t>
    </rPh>
    <rPh sb="5" eb="7">
      <t>クブン</t>
    </rPh>
    <phoneticPr fontId="1"/>
  </si>
  <si>
    <t>国際衝撃波学会（ISWI）会員</t>
    <rPh sb="0" eb="2">
      <t>コクサイ</t>
    </rPh>
    <rPh sb="2" eb="5">
      <t>ショウゲキハ</t>
    </rPh>
    <rPh sb="5" eb="7">
      <t>ガッカイ</t>
    </rPh>
    <rPh sb="13" eb="15">
      <t>カイイン</t>
    </rPh>
    <phoneticPr fontId="1"/>
  </si>
  <si>
    <t>講演論文集</t>
    <rPh sb="0" eb="2">
      <t>コウエン</t>
    </rPh>
    <rPh sb="2" eb="4">
      <t>ロンブン</t>
    </rPh>
    <rPh sb="4" eb="5">
      <t>シュウ</t>
    </rPh>
    <phoneticPr fontId="1"/>
  </si>
  <si>
    <t>（４）論文集</t>
    <rPh sb="3" eb="5">
      <t>ロンブン</t>
    </rPh>
    <rPh sb="5" eb="6">
      <t>シュウ</t>
    </rPh>
    <phoneticPr fontId="1"/>
  </si>
  <si>
    <t>（４）登録区分（下欄のリストからご選択ください）</t>
    <rPh sb="3" eb="5">
      <t>トウロク</t>
    </rPh>
    <rPh sb="5" eb="7">
      <t>クブン</t>
    </rPh>
    <rPh sb="8" eb="9">
      <t>シタ</t>
    </rPh>
    <phoneticPr fontId="1"/>
  </si>
  <si>
    <t>（６）懇親会（下欄のリストからご選択ください）</t>
    <rPh sb="3" eb="5">
      <t>コンシン</t>
    </rPh>
    <rPh sb="5" eb="6">
      <t>カイ</t>
    </rPh>
    <phoneticPr fontId="1"/>
  </si>
  <si>
    <t>（３）連絡先</t>
    <rPh sb="3" eb="6">
      <t>レンラクサキ</t>
    </rPh>
    <phoneticPr fontId="1"/>
  </si>
  <si>
    <t>住所</t>
    <rPh sb="0" eb="2">
      <t>ジュウショ</t>
    </rPh>
    <phoneticPr fontId="1"/>
  </si>
  <si>
    <t>E-mail</t>
    <phoneticPr fontId="1"/>
  </si>
  <si>
    <t>電話</t>
    <rPh sb="0" eb="2">
      <t>デンワ</t>
    </rPh>
    <phoneticPr fontId="1"/>
  </si>
  <si>
    <t>参加登録費</t>
    <rPh sb="0" eb="2">
      <t>サンカ</t>
    </rPh>
    <rPh sb="2" eb="4">
      <t>トウロク</t>
    </rPh>
    <rPh sb="4" eb="5">
      <t>ヒ</t>
    </rPh>
    <phoneticPr fontId="1"/>
  </si>
  <si>
    <t>一般　3,000円</t>
    <rPh sb="0" eb="2">
      <t>イッパン</t>
    </rPh>
    <rPh sb="8" eb="9">
      <t>エン</t>
    </rPh>
    <phoneticPr fontId="1"/>
  </si>
  <si>
    <t>学生　1,000円</t>
    <rPh sb="0" eb="2">
      <t>ガクセイ</t>
    </rPh>
    <rPh sb="8" eb="9">
      <t>エン</t>
    </rPh>
    <phoneticPr fontId="1"/>
  </si>
  <si>
    <t>※※</t>
    <phoneticPr fontId="1"/>
  </si>
  <si>
    <t>※</t>
    <phoneticPr fontId="1"/>
  </si>
  <si>
    <t>懇親会費</t>
    <rPh sb="0" eb="2">
      <t>コンシン</t>
    </rPh>
    <rPh sb="2" eb="3">
      <t>カイ</t>
    </rPh>
    <rPh sb="3" eb="4">
      <t>ヒ</t>
    </rPh>
    <phoneticPr fontId="1"/>
  </si>
  <si>
    <t>小計</t>
    <rPh sb="0" eb="2">
      <t>ショウケイ</t>
    </rPh>
    <phoneticPr fontId="1"/>
  </si>
  <si>
    <t>円</t>
    <rPh sb="0" eb="1">
      <t>エン</t>
    </rPh>
    <phoneticPr fontId="1"/>
  </si>
  <si>
    <t>会計（関数）</t>
    <rPh sb="0" eb="2">
      <t>カイケイ</t>
    </rPh>
    <rPh sb="3" eb="5">
      <t>カンスウ</t>
    </rPh>
    <phoneticPr fontId="1"/>
  </si>
  <si>
    <t>８日</t>
    <rPh sb="1" eb="2">
      <t>ニチ</t>
    </rPh>
    <phoneticPr fontId="1"/>
  </si>
  <si>
    <t>９日</t>
    <rPh sb="1" eb="2">
      <t>ニチ</t>
    </rPh>
    <phoneticPr fontId="1"/>
  </si>
  <si>
    <t>１０日</t>
    <rPh sb="2" eb="3">
      <t>ニチ</t>
    </rPh>
    <phoneticPr fontId="1"/>
  </si>
  <si>
    <t>AL有無</t>
    <rPh sb="2" eb="4">
      <t>ウム</t>
    </rPh>
    <phoneticPr fontId="1"/>
  </si>
  <si>
    <t>宿泊有無</t>
    <rPh sb="0" eb="2">
      <t>シュクハク</t>
    </rPh>
    <rPh sb="2" eb="4">
      <t>ウム</t>
    </rPh>
    <phoneticPr fontId="1"/>
  </si>
  <si>
    <t>AL有無を判別した後の金額（一般料金）</t>
    <rPh sb="2" eb="4">
      <t>ウム</t>
    </rPh>
    <rPh sb="5" eb="7">
      <t>ハンベツ</t>
    </rPh>
    <rPh sb="9" eb="10">
      <t>アト</t>
    </rPh>
    <rPh sb="11" eb="13">
      <t>キンガク</t>
    </rPh>
    <rPh sb="14" eb="16">
      <t>イッパン</t>
    </rPh>
    <rPh sb="16" eb="18">
      <t>リョウキン</t>
    </rPh>
    <phoneticPr fontId="1"/>
  </si>
  <si>
    <t>一般・学生を判別した後の料金</t>
    <rPh sb="0" eb="2">
      <t>イッパン</t>
    </rPh>
    <rPh sb="3" eb="5">
      <t>ガクセイ</t>
    </rPh>
    <rPh sb="6" eb="8">
      <t>ハンベツ</t>
    </rPh>
    <rPh sb="10" eb="11">
      <t>アト</t>
    </rPh>
    <rPh sb="12" eb="14">
      <t>リョウキン</t>
    </rPh>
    <phoneticPr fontId="1"/>
  </si>
  <si>
    <t>金額（宿泊する1、宿泊しない0の係数をかける）</t>
    <rPh sb="0" eb="2">
      <t>キンガク</t>
    </rPh>
    <rPh sb="3" eb="5">
      <t>シュクハク</t>
    </rPh>
    <rPh sb="9" eb="11">
      <t>シュクハク</t>
    </rPh>
    <rPh sb="16" eb="18">
      <t>ケイスウ</t>
    </rPh>
    <phoneticPr fontId="1"/>
  </si>
  <si>
    <t>懇親会有無を判別した後の金額（一般料金）</t>
    <rPh sb="0" eb="2">
      <t>コンシン</t>
    </rPh>
    <rPh sb="2" eb="3">
      <t>カイ</t>
    </rPh>
    <rPh sb="3" eb="5">
      <t>ウム</t>
    </rPh>
    <rPh sb="6" eb="8">
      <t>ハンベツ</t>
    </rPh>
    <rPh sb="10" eb="11">
      <t>アト</t>
    </rPh>
    <rPh sb="12" eb="14">
      <t>キンガク</t>
    </rPh>
    <rPh sb="15" eb="17">
      <t>イッパン</t>
    </rPh>
    <rPh sb="17" eb="19">
      <t>リョウキン</t>
    </rPh>
    <phoneticPr fontId="1"/>
  </si>
  <si>
    <t>（１）参加登録費</t>
    <rPh sb="3" eb="5">
      <t>サンカ</t>
    </rPh>
    <rPh sb="5" eb="7">
      <t>トウロク</t>
    </rPh>
    <rPh sb="7" eb="8">
      <t>ヒ</t>
    </rPh>
    <phoneticPr fontId="1"/>
  </si>
  <si>
    <t>登録費</t>
    <rPh sb="0" eb="2">
      <t>トウロク</t>
    </rPh>
    <rPh sb="2" eb="3">
      <t>ヒ</t>
    </rPh>
    <phoneticPr fontId="1"/>
  </si>
  <si>
    <t>懇親会費</t>
    <rPh sb="0" eb="2">
      <t>コンシン</t>
    </rPh>
    <rPh sb="2" eb="3">
      <t>カイ</t>
    </rPh>
    <rPh sb="3" eb="4">
      <t>ヒ</t>
    </rPh>
    <phoneticPr fontId="1"/>
  </si>
  <si>
    <t>学生</t>
    <rPh sb="0" eb="2">
      <t>ガクセイ</t>
    </rPh>
    <phoneticPr fontId="1"/>
  </si>
  <si>
    <t>ISWI</t>
    <phoneticPr fontId="1"/>
  </si>
  <si>
    <t>計</t>
    <rPh sb="0" eb="1">
      <t>ケイ</t>
    </rPh>
    <phoneticPr fontId="1"/>
  </si>
  <si>
    <t>参加の有無</t>
    <rPh sb="0" eb="2">
      <t>サンカ</t>
    </rPh>
    <rPh sb="3" eb="5">
      <t>ウム</t>
    </rPh>
    <phoneticPr fontId="1"/>
  </si>
  <si>
    <t>金額</t>
    <rPh sb="0" eb="2">
      <t>キンガク</t>
    </rPh>
    <phoneticPr fontId="1"/>
  </si>
  <si>
    <t>部</t>
    <rPh sb="0" eb="1">
      <t>ブ</t>
    </rPh>
    <phoneticPr fontId="1"/>
  </si>
  <si>
    <t>（事前登録番号；事務局で記載）</t>
    <rPh sb="1" eb="3">
      <t>ジゼン</t>
    </rPh>
    <rPh sb="3" eb="5">
      <t>トウロク</t>
    </rPh>
    <rPh sb="5" eb="7">
      <t>バンゴウ</t>
    </rPh>
    <rPh sb="8" eb="11">
      <t>ジムキョク</t>
    </rPh>
    <rPh sb="12" eb="14">
      <t>キサイ</t>
    </rPh>
    <phoneticPr fontId="1"/>
  </si>
  <si>
    <t>【請求金額】</t>
    <rPh sb="1" eb="3">
      <t>セイキュウ</t>
    </rPh>
    <rPh sb="3" eb="4">
      <t>キン</t>
    </rPh>
    <rPh sb="4" eb="5">
      <t>ガク</t>
    </rPh>
    <phoneticPr fontId="1"/>
  </si>
  <si>
    <t>（上記の内容を元に金額を算出します．以下の表には何も記入しないでください．）</t>
    <rPh sb="1" eb="3">
      <t>ジョウキ</t>
    </rPh>
    <rPh sb="4" eb="6">
      <t>ナイヨウ</t>
    </rPh>
    <rPh sb="7" eb="8">
      <t>モト</t>
    </rPh>
    <rPh sb="9" eb="11">
      <t>キンガク</t>
    </rPh>
    <rPh sb="12" eb="14">
      <t>サンシュツ</t>
    </rPh>
    <rPh sb="18" eb="20">
      <t>イカ</t>
    </rPh>
    <rPh sb="21" eb="22">
      <t>ヒョウ</t>
    </rPh>
    <rPh sb="24" eb="25">
      <t>ナニ</t>
    </rPh>
    <rPh sb="26" eb="28">
      <t>キニュウ</t>
    </rPh>
    <phoneticPr fontId="1"/>
  </si>
  <si>
    <t>支払方法</t>
    <rPh sb="0" eb="2">
      <t>シハライ</t>
    </rPh>
    <rPh sb="2" eb="4">
      <t>ホウホウ</t>
    </rPh>
    <phoneticPr fontId="1"/>
  </si>
  <si>
    <t>事前振込</t>
    <rPh sb="0" eb="2">
      <t>ジゼン</t>
    </rPh>
    <rPh sb="2" eb="4">
      <t>フリコミ</t>
    </rPh>
    <phoneticPr fontId="1"/>
  </si>
  <si>
    <t>【請求書】</t>
    <rPh sb="1" eb="3">
      <t>セイキュウ</t>
    </rPh>
    <rPh sb="3" eb="4">
      <t>ショ</t>
    </rPh>
    <phoneticPr fontId="1"/>
  </si>
  <si>
    <t>（以下，内訳）</t>
    <rPh sb="1" eb="3">
      <t>イカ</t>
    </rPh>
    <rPh sb="4" eb="6">
      <t>ウチワケ</t>
    </rPh>
    <phoneticPr fontId="1"/>
  </si>
  <si>
    <t>希望された支払方法　：</t>
    <rPh sb="0" eb="2">
      <t>キボウ</t>
    </rPh>
    <rPh sb="5" eb="7">
      <t>シハライ</t>
    </rPh>
    <rPh sb="7" eb="9">
      <t>ホウホウ</t>
    </rPh>
    <phoneticPr fontId="1"/>
  </si>
  <si>
    <t>アルコール（懇親会参加）</t>
    <rPh sb="6" eb="8">
      <t>コンシン</t>
    </rPh>
    <rPh sb="8" eb="9">
      <t>カイ</t>
    </rPh>
    <rPh sb="9" eb="11">
      <t>サンカ</t>
    </rPh>
    <phoneticPr fontId="1"/>
  </si>
  <si>
    <t xml:space="preserve">－ </t>
    <phoneticPr fontId="1"/>
  </si>
  <si>
    <t>円</t>
    <rPh sb="0" eb="1">
      <t>エン</t>
    </rPh>
    <phoneticPr fontId="1"/>
  </si>
  <si>
    <t>事前振込金額</t>
    <phoneticPr fontId="1"/>
  </si>
  <si>
    <t>シンポジウム当日の支払金額</t>
    <phoneticPr fontId="1"/>
  </si>
  <si>
    <t>当日支払</t>
    <rPh sb="0" eb="2">
      <t>トウジツ</t>
    </rPh>
    <rPh sb="2" eb="3">
      <t>シ</t>
    </rPh>
    <rPh sb="3" eb="4">
      <t>バラ</t>
    </rPh>
    <phoneticPr fontId="1"/>
  </si>
  <si>
    <t>名誉会員</t>
    <rPh sb="0" eb="2">
      <t>メイヨ</t>
    </rPh>
    <rPh sb="2" eb="4">
      <t>カイイン</t>
    </rPh>
    <phoneticPr fontId="1"/>
  </si>
  <si>
    <t>機器展示等</t>
    <rPh sb="0" eb="2">
      <t>キキ</t>
    </rPh>
    <rPh sb="2" eb="4">
      <t>テンジ</t>
    </rPh>
    <rPh sb="4" eb="5">
      <t>トウ</t>
    </rPh>
    <phoneticPr fontId="1"/>
  </si>
  <si>
    <t>名誉会員</t>
    <rPh sb="0" eb="2">
      <t>メイヨ</t>
    </rPh>
    <rPh sb="2" eb="4">
      <t>カイイン</t>
    </rPh>
    <phoneticPr fontId="1"/>
  </si>
  <si>
    <t>機器展示等</t>
    <rPh sb="0" eb="2">
      <t>キキ</t>
    </rPh>
    <rPh sb="2" eb="4">
      <t>テンジ</t>
    </rPh>
    <rPh sb="4" eb="5">
      <t>トウ</t>
    </rPh>
    <phoneticPr fontId="1"/>
  </si>
  <si>
    <t>【請求書（事前振込分）】</t>
    <rPh sb="1" eb="3">
      <t>セイキュウ</t>
    </rPh>
    <rPh sb="3" eb="4">
      <t>ショ</t>
    </rPh>
    <rPh sb="5" eb="7">
      <t>ジゼン</t>
    </rPh>
    <rPh sb="7" eb="9">
      <t>フリコミ</t>
    </rPh>
    <rPh sb="9" eb="10">
      <t>ブン</t>
    </rPh>
    <phoneticPr fontId="1"/>
  </si>
  <si>
    <t>請求金額</t>
    <rPh sb="0" eb="2">
      <t>セイキュウ</t>
    </rPh>
    <rPh sb="2" eb="4">
      <t>キンガク</t>
    </rPh>
    <phoneticPr fontId="1"/>
  </si>
  <si>
    <t>様</t>
    <rPh sb="0" eb="1">
      <t>サマ</t>
    </rPh>
    <phoneticPr fontId="1"/>
  </si>
  <si>
    <t>＊学生の方は，シンポジウム当日に受付にて学生証を提示願います．</t>
    <rPh sb="1" eb="3">
      <t>ガクセイ</t>
    </rPh>
    <rPh sb="4" eb="5">
      <t>カタ</t>
    </rPh>
    <rPh sb="13" eb="15">
      <t>トウジツ</t>
    </rPh>
    <rPh sb="16" eb="18">
      <t>ウケツケ</t>
    </rPh>
    <rPh sb="20" eb="22">
      <t>ガクセイ</t>
    </rPh>
    <rPh sb="22" eb="23">
      <t>ショウ</t>
    </rPh>
    <rPh sb="24" eb="26">
      <t>テイジ</t>
    </rPh>
    <rPh sb="26" eb="27">
      <t>ネガ</t>
    </rPh>
    <phoneticPr fontId="1"/>
  </si>
  <si>
    <t>ふりがな</t>
    <phoneticPr fontId="1"/>
  </si>
  <si>
    <t>名誉会員の登録費は無料です．</t>
    <phoneticPr fontId="1"/>
  </si>
  <si>
    <r>
      <t>＊</t>
    </r>
    <r>
      <rPr>
        <u/>
        <sz val="11"/>
        <color theme="1"/>
        <rFont val="ＭＳ Ｐゴシック"/>
        <family val="3"/>
        <charset val="128"/>
        <scheme val="minor"/>
      </rPr>
      <t>３部以上購入される場合，</t>
    </r>
    <r>
      <rPr>
        <sz val="11"/>
        <color theme="1"/>
        <rFont val="ＭＳ Ｐゴシック"/>
        <family val="2"/>
        <charset val="128"/>
        <scheme val="minor"/>
      </rPr>
      <t>必要数を右欄にご記入ください</t>
    </r>
    <rPh sb="21" eb="23">
      <t>キニュウ</t>
    </rPh>
    <phoneticPr fontId="1"/>
  </si>
  <si>
    <r>
      <t>機器展示等の参加者</t>
    </r>
    <r>
      <rPr>
        <sz val="10"/>
        <color theme="1"/>
        <rFont val="ＭＳ Ｐゴシック"/>
        <family val="3"/>
        <charset val="128"/>
        <scheme val="minor"/>
      </rPr>
      <t>（人数制限あり）</t>
    </r>
    <r>
      <rPr>
        <sz val="11"/>
        <color theme="1"/>
        <rFont val="ＭＳ Ｐゴシック"/>
        <family val="2"/>
        <charset val="128"/>
        <scheme val="minor"/>
      </rPr>
      <t>は，登録費無料です</t>
    </r>
    <r>
      <rPr>
        <sz val="10"/>
        <color theme="1"/>
        <rFont val="ＭＳ Ｐゴシック"/>
        <family val="3"/>
        <charset val="128"/>
        <scheme val="minor"/>
      </rPr>
      <t>（機器展示等代金に含まれるため）</t>
    </r>
    <r>
      <rPr>
        <sz val="11"/>
        <color theme="1"/>
        <rFont val="ＭＳ Ｐゴシック"/>
        <family val="2"/>
        <charset val="128"/>
        <scheme val="minor"/>
      </rPr>
      <t>．</t>
    </r>
    <rPh sb="0" eb="2">
      <t>キキ</t>
    </rPh>
    <rPh sb="2" eb="4">
      <t>テンジ</t>
    </rPh>
    <rPh sb="4" eb="5">
      <t>トウ</t>
    </rPh>
    <rPh sb="6" eb="9">
      <t>サンカシャ</t>
    </rPh>
    <rPh sb="10" eb="12">
      <t>ニンズウ</t>
    </rPh>
    <rPh sb="12" eb="14">
      <t>セイゲン</t>
    </rPh>
    <rPh sb="19" eb="21">
      <t>トウロク</t>
    </rPh>
    <rPh sb="21" eb="22">
      <t>ヒ</t>
    </rPh>
    <rPh sb="22" eb="24">
      <t>ムリョウ</t>
    </rPh>
    <rPh sb="27" eb="29">
      <t>キキ</t>
    </rPh>
    <rPh sb="29" eb="31">
      <t>テンジ</t>
    </rPh>
    <rPh sb="31" eb="32">
      <t>トウ</t>
    </rPh>
    <rPh sb="32" eb="34">
      <t>ダイキン</t>
    </rPh>
    <rPh sb="35" eb="36">
      <t>フク</t>
    </rPh>
    <phoneticPr fontId="1"/>
  </si>
  <si>
    <r>
      <t>機器展示等の参加者</t>
    </r>
    <r>
      <rPr>
        <sz val="10"/>
        <color theme="1"/>
        <rFont val="ＭＳ Ｐゴシック"/>
        <family val="3"/>
        <charset val="128"/>
        <scheme val="minor"/>
      </rPr>
      <t>（人数制限あり）</t>
    </r>
    <r>
      <rPr>
        <sz val="11"/>
        <color theme="1"/>
        <rFont val="ＭＳ Ｐゴシック"/>
        <family val="2"/>
        <charset val="128"/>
        <scheme val="minor"/>
      </rPr>
      <t>は，懇親会費無料です</t>
    </r>
    <r>
      <rPr>
        <sz val="10"/>
        <color theme="1"/>
        <rFont val="ＭＳ Ｐゴシック"/>
        <family val="3"/>
        <charset val="128"/>
        <scheme val="minor"/>
      </rPr>
      <t>（機器展示等代金に含まれるため）</t>
    </r>
    <r>
      <rPr>
        <sz val="11"/>
        <color theme="1"/>
        <rFont val="ＭＳ Ｐゴシック"/>
        <family val="2"/>
        <charset val="128"/>
        <scheme val="minor"/>
      </rPr>
      <t>．</t>
    </r>
    <rPh sb="0" eb="2">
      <t>キキ</t>
    </rPh>
    <rPh sb="2" eb="4">
      <t>テンジ</t>
    </rPh>
    <rPh sb="4" eb="5">
      <t>トウ</t>
    </rPh>
    <rPh sb="6" eb="9">
      <t>サンカシャ</t>
    </rPh>
    <rPh sb="10" eb="12">
      <t>ニンズウ</t>
    </rPh>
    <rPh sb="12" eb="14">
      <t>セイゲン</t>
    </rPh>
    <rPh sb="19" eb="21">
      <t>コンシン</t>
    </rPh>
    <rPh sb="21" eb="22">
      <t>カイ</t>
    </rPh>
    <rPh sb="22" eb="23">
      <t>ヒ</t>
    </rPh>
    <rPh sb="23" eb="25">
      <t>ムリョウ</t>
    </rPh>
    <rPh sb="28" eb="30">
      <t>キキ</t>
    </rPh>
    <rPh sb="30" eb="32">
      <t>テンジ</t>
    </rPh>
    <rPh sb="32" eb="33">
      <t>トウ</t>
    </rPh>
    <rPh sb="33" eb="35">
      <t>ダイキン</t>
    </rPh>
    <rPh sb="36" eb="37">
      <t>フク</t>
    </rPh>
    <phoneticPr fontId="1"/>
  </si>
  <si>
    <t>左のような黄色い背景のセルをご入力またはリストからご選択ください．</t>
    <rPh sb="0" eb="1">
      <t>ヒダリ</t>
    </rPh>
    <rPh sb="5" eb="7">
      <t>キイロ</t>
    </rPh>
    <rPh sb="8" eb="10">
      <t>ハイケイ</t>
    </rPh>
    <rPh sb="15" eb="17">
      <t>ニュウリョク</t>
    </rPh>
    <rPh sb="26" eb="28">
      <t>センタク</t>
    </rPh>
    <phoneticPr fontId="1"/>
  </si>
  <si>
    <t xml:space="preserve">No. </t>
    <phoneticPr fontId="1"/>
  </si>
  <si>
    <t>（１）氏名，ふりがな</t>
    <rPh sb="3" eb="5">
      <t>シメイ</t>
    </rPh>
    <phoneticPr fontId="1"/>
  </si>
  <si>
    <t>国際衝撃波研究学会（ISWI）の会員は無料です．［ただし，年会費未払いの場合は規定</t>
    <rPh sb="0" eb="2">
      <t>コクサイ</t>
    </rPh>
    <rPh sb="2" eb="5">
      <t>ショウゲキハ</t>
    </rPh>
    <rPh sb="5" eb="7">
      <t>ケンキュウ</t>
    </rPh>
    <rPh sb="7" eb="9">
      <t>ガッカイ</t>
    </rPh>
    <rPh sb="16" eb="18">
      <t>カイイン</t>
    </rPh>
    <rPh sb="19" eb="21">
      <t>ムリョウ</t>
    </rPh>
    <rPh sb="29" eb="30">
      <t>ネン</t>
    </rPh>
    <rPh sb="30" eb="31">
      <t>カイ</t>
    </rPh>
    <rPh sb="31" eb="32">
      <t>ヒ</t>
    </rPh>
    <rPh sb="32" eb="34">
      <t>ミバラ</t>
    </rPh>
    <rPh sb="36" eb="38">
      <t>バアイ</t>
    </rPh>
    <rPh sb="39" eb="41">
      <t>キテイ</t>
    </rPh>
    <phoneticPr fontId="1"/>
  </si>
  <si>
    <t>照合漏れがあった場合には，参加登録費をシンポジウム当日にお支払い願います．]</t>
    <rPh sb="8" eb="10">
      <t>バアイ</t>
    </rPh>
    <rPh sb="13" eb="15">
      <t>サンカ</t>
    </rPh>
    <rPh sb="15" eb="17">
      <t>トウロク</t>
    </rPh>
    <rPh sb="17" eb="18">
      <t>ヒ</t>
    </rPh>
    <rPh sb="25" eb="27">
      <t>トウジツ</t>
    </rPh>
    <rPh sb="29" eb="31">
      <t>シハラ</t>
    </rPh>
    <rPh sb="32" eb="33">
      <t>ネガイ</t>
    </rPh>
    <phoneticPr fontId="1"/>
  </si>
  <si>
    <t>一般　6,000円</t>
    <rPh sb="0" eb="2">
      <t>イッパン</t>
    </rPh>
    <rPh sb="8" eb="9">
      <t>エン</t>
    </rPh>
    <phoneticPr fontId="1"/>
  </si>
  <si>
    <t>○</t>
    <phoneticPr fontId="1"/>
  </si>
  <si>
    <t>×</t>
    <phoneticPr fontId="1"/>
  </si>
  <si>
    <r>
      <rPr>
        <b/>
        <sz val="11"/>
        <color rgb="FFFF0000"/>
        <rFont val="ＭＳ Ｐゴシック"/>
        <family val="3"/>
        <charset val="128"/>
        <scheme val="minor"/>
      </rPr>
      <t xml:space="preserve">本シートは事務局側で使用します．
</t>
    </r>
    <r>
      <rPr>
        <sz val="11"/>
        <color theme="1"/>
        <rFont val="ＭＳ Ｐゴシック"/>
        <family val="2"/>
        <charset val="128"/>
        <scheme val="minor"/>
      </rPr>
      <t>【希望された支払方法に従い，事務局側で金額を確認後，PDFファイルで請求書をお送りします】</t>
    </r>
    <rPh sb="0" eb="1">
      <t>ホン</t>
    </rPh>
    <rPh sb="5" eb="8">
      <t>ジムキョク</t>
    </rPh>
    <rPh sb="8" eb="9">
      <t>ガワ</t>
    </rPh>
    <rPh sb="10" eb="12">
      <t>シヨウ</t>
    </rPh>
    <rPh sb="18" eb="20">
      <t>キボウ</t>
    </rPh>
    <rPh sb="23" eb="25">
      <t>シハラ</t>
    </rPh>
    <rPh sb="25" eb="27">
      <t>ホウホウ</t>
    </rPh>
    <rPh sb="28" eb="29">
      <t>シタガ</t>
    </rPh>
    <rPh sb="31" eb="34">
      <t>ジムキョク</t>
    </rPh>
    <rPh sb="34" eb="35">
      <t>ガワ</t>
    </rPh>
    <rPh sb="36" eb="38">
      <t>キンガク</t>
    </rPh>
    <rPh sb="39" eb="41">
      <t>カクニン</t>
    </rPh>
    <rPh sb="41" eb="42">
      <t>ゴ</t>
    </rPh>
    <rPh sb="51" eb="54">
      <t>セイキュウショ</t>
    </rPh>
    <rPh sb="56" eb="57">
      <t>オク</t>
    </rPh>
    <phoneticPr fontId="1"/>
  </si>
  <si>
    <t>(西暦）     年   月   日</t>
    <phoneticPr fontId="1"/>
  </si>
  <si>
    <t>（５）講演論文集USB（購入部数を下欄のリストからご選択ください．）</t>
    <rPh sb="3" eb="5">
      <t>コウエン</t>
    </rPh>
    <rPh sb="5" eb="7">
      <t>ロンブン</t>
    </rPh>
    <rPh sb="7" eb="8">
      <t>シュウ</t>
    </rPh>
    <rPh sb="12" eb="14">
      <t>コウニュウ</t>
    </rPh>
    <rPh sb="14" eb="16">
      <t>ブスウ</t>
    </rPh>
    <rPh sb="17" eb="18">
      <t>シタ</t>
    </rPh>
    <rPh sb="18" eb="19">
      <t>ラン</t>
    </rPh>
    <phoneticPr fontId="1"/>
  </si>
  <si>
    <t>平成３０年度衝撃波シンポジウム　事前登録</t>
    <rPh sb="16" eb="18">
      <t>ジゼン</t>
    </rPh>
    <rPh sb="18" eb="20">
      <t>トウロク</t>
    </rPh>
    <phoneticPr fontId="1"/>
  </si>
  <si>
    <t>１部　4,000円</t>
    <rPh sb="1" eb="2">
      <t>ブ</t>
    </rPh>
    <rPh sb="8" eb="9">
      <t>エン</t>
    </rPh>
    <phoneticPr fontId="1"/>
  </si>
  <si>
    <t>学生　2,000円</t>
    <rPh sb="0" eb="2">
      <t>ガクセイ</t>
    </rPh>
    <rPh sb="8" eb="9">
      <t>エン</t>
    </rPh>
    <phoneticPr fontId="1"/>
  </si>
  <si>
    <t>により対象外です．また，ISWIの会員資格は2019年2月28日現在のもので照合します．</t>
    <rPh sb="17" eb="19">
      <t>カイイン</t>
    </rPh>
    <rPh sb="19" eb="21">
      <t>シカク</t>
    </rPh>
    <rPh sb="26" eb="27">
      <t>ネン</t>
    </rPh>
    <rPh sb="28" eb="29">
      <t>ガツ</t>
    </rPh>
    <rPh sb="31" eb="32">
      <t>ニチ</t>
    </rPh>
    <rPh sb="32" eb="34">
      <t>ゲンザイ</t>
    </rPh>
    <rPh sb="38" eb="40">
      <t>ショウゴウ</t>
    </rPh>
    <phoneticPr fontId="1"/>
  </si>
  <si>
    <t>事前登録以降のお申し込み（当日購入）は5,000円です．</t>
    <rPh sb="0" eb="2">
      <t>ジゼン</t>
    </rPh>
    <rPh sb="2" eb="4">
      <t>トウロク</t>
    </rPh>
    <rPh sb="4" eb="6">
      <t>イコウ</t>
    </rPh>
    <rPh sb="8" eb="9">
      <t>モウ</t>
    </rPh>
    <rPh sb="10" eb="11">
      <t>コ</t>
    </rPh>
    <rPh sb="13" eb="15">
      <t>トウジツ</t>
    </rPh>
    <rPh sb="15" eb="17">
      <t>コウニュウ</t>
    </rPh>
    <rPh sb="24" eb="25">
      <t>エン</t>
    </rPh>
    <phoneticPr fontId="1"/>
  </si>
  <si>
    <t>平成３０年度衝撃波シンポジウム事務局
実行委員長　石井　一洋
〒240-8501　横浜市保土ケ谷区常盤台79-5
横浜国立大学 大学院 工学研究院
Tel:　045-339-3899
E-mail: jssw2018@ml.ynu.ac.jp
URL: http://jssw2018.ynu.ac.jp/index.html</t>
    <rPh sb="0" eb="2">
      <t>ヘイセイ</t>
    </rPh>
    <rPh sb="4" eb="6">
      <t>ネンド</t>
    </rPh>
    <rPh sb="6" eb="9">
      <t>ショウゲキハ</t>
    </rPh>
    <rPh sb="15" eb="18">
      <t>ジムキョク</t>
    </rPh>
    <rPh sb="19" eb="21">
      <t>ジッコウ</t>
    </rPh>
    <rPh sb="21" eb="24">
      <t>イインチョウ</t>
    </rPh>
    <rPh sb="25" eb="27">
      <t>イシイ</t>
    </rPh>
    <rPh sb="28" eb="30">
      <t>カズヒロ</t>
    </rPh>
    <rPh sb="41" eb="44">
      <t>ヨコハマシ</t>
    </rPh>
    <rPh sb="44" eb="49">
      <t>ホドガヤク</t>
    </rPh>
    <rPh sb="49" eb="52">
      <t>トキワダイ</t>
    </rPh>
    <rPh sb="57" eb="59">
      <t>ヨコハマ</t>
    </rPh>
    <rPh sb="59" eb="61">
      <t>コクリツ</t>
    </rPh>
    <rPh sb="61" eb="63">
      <t>ダイガク</t>
    </rPh>
    <rPh sb="64" eb="67">
      <t>ダイガクイン</t>
    </rPh>
    <rPh sb="68" eb="73">
      <t>コウガクケンキュウイン</t>
    </rPh>
    <phoneticPr fontId="1"/>
  </si>
  <si>
    <r>
      <t>講演論文集（ＵＳＢメモリでの配布）</t>
    </r>
    <r>
      <rPr>
        <vertAlign val="superscript"/>
        <sz val="11"/>
        <color theme="1"/>
        <rFont val="ＭＳ Ｐゴシック"/>
        <family val="3"/>
        <charset val="128"/>
        <scheme val="minor"/>
      </rPr>
      <t>※</t>
    </r>
    <rPh sb="0" eb="2">
      <t>コウエン</t>
    </rPh>
    <rPh sb="2" eb="4">
      <t>ロンブン</t>
    </rPh>
    <rPh sb="4" eb="5">
      <t>シュウ</t>
    </rPh>
    <rPh sb="14" eb="16">
      <t>ハイフ</t>
    </rPh>
    <phoneticPr fontId="1"/>
  </si>
  <si>
    <r>
      <t>懇親会費</t>
    </r>
    <r>
      <rPr>
        <vertAlign val="superscript"/>
        <sz val="11"/>
        <color theme="1"/>
        <rFont val="ＭＳ Ｐゴシック"/>
        <family val="3"/>
        <charset val="128"/>
        <scheme val="minor"/>
      </rPr>
      <t>※※</t>
    </r>
    <rPh sb="0" eb="2">
      <t>コンシン</t>
    </rPh>
    <rPh sb="2" eb="3">
      <t>カイ</t>
    </rPh>
    <rPh sb="3" eb="4">
      <t>ヒ</t>
    </rPh>
    <phoneticPr fontId="1"/>
  </si>
  <si>
    <t>ご希望のお支払方法を選択ください　（事前振込or当日支払）</t>
    <rPh sb="1" eb="3">
      <t>キボウ</t>
    </rPh>
    <rPh sb="5" eb="7">
      <t>シハライ</t>
    </rPh>
    <rPh sb="7" eb="9">
      <t>ホウホウ</t>
    </rPh>
    <rPh sb="10" eb="12">
      <t>センタク</t>
    </rPh>
    <rPh sb="18" eb="20">
      <t>ジゼン</t>
    </rPh>
    <rPh sb="20" eb="22">
      <t>フリコミ</t>
    </rPh>
    <rPh sb="24" eb="26">
      <t>トウジツ</t>
    </rPh>
    <rPh sb="26" eb="28">
      <t>シハライ</t>
    </rPh>
    <phoneticPr fontId="1"/>
  </si>
  <si>
    <t>　全ての入力とリスト選択が終了しますと，66行目以降に請求金額が計算されますので，
ご確認の上，ご提出願います．</t>
    <rPh sb="1" eb="2">
      <t>スベ</t>
    </rPh>
    <rPh sb="4" eb="6">
      <t>ニュウリョク</t>
    </rPh>
    <rPh sb="10" eb="12">
      <t>センタク</t>
    </rPh>
    <rPh sb="13" eb="15">
      <t>シュウリョウ</t>
    </rPh>
    <rPh sb="22" eb="23">
      <t>ギョウ</t>
    </rPh>
    <rPh sb="23" eb="24">
      <t>メ</t>
    </rPh>
    <rPh sb="24" eb="26">
      <t>イコウ</t>
    </rPh>
    <rPh sb="27" eb="29">
      <t>セイキュウ</t>
    </rPh>
    <rPh sb="29" eb="31">
      <t>キンガク</t>
    </rPh>
    <rPh sb="32" eb="34">
      <t>ケイサン</t>
    </rPh>
    <rPh sb="43" eb="45">
      <t>カクニン</t>
    </rPh>
    <rPh sb="46" eb="47">
      <t>ウエ</t>
    </rPh>
    <rPh sb="49" eb="51">
      <t>テイシュツ</t>
    </rPh>
    <rPh sb="51" eb="52">
      <t>ネガ</t>
    </rPh>
    <phoneticPr fontId="1"/>
  </si>
  <si>
    <t>（Rev. 2018年12月27日）</t>
    <rPh sb="10" eb="11">
      <t>ネン</t>
    </rPh>
    <rPh sb="13" eb="14">
      <t>ガツ</t>
    </rPh>
    <rPh sb="16" eb="17">
      <t>ニチ</t>
    </rPh>
    <phoneticPr fontId="1"/>
  </si>
  <si>
    <r>
      <t>平成３０年度衝撃波シンポジウム参加登録費等として，下記の通りご請求申し上げます．</t>
    </r>
    <r>
      <rPr>
        <b/>
        <sz val="11"/>
        <color rgb="FFFF0000"/>
        <rFont val="ＭＳ Ｐゴシック"/>
        <family val="3"/>
        <charset val="128"/>
        <scheme val="minor"/>
      </rPr>
      <t/>
    </r>
    <rPh sb="0" eb="2">
      <t>ヘイセイ</t>
    </rPh>
    <rPh sb="4" eb="6">
      <t>ネンド</t>
    </rPh>
    <rPh sb="6" eb="9">
      <t>ショウゲキハ</t>
    </rPh>
    <rPh sb="15" eb="17">
      <t>サンカ</t>
    </rPh>
    <rPh sb="17" eb="19">
      <t>トウロク</t>
    </rPh>
    <rPh sb="19" eb="20">
      <t>ヒ</t>
    </rPh>
    <rPh sb="20" eb="21">
      <t>トウ</t>
    </rPh>
    <rPh sb="25" eb="27">
      <t>カキ</t>
    </rPh>
    <rPh sb="28" eb="29">
      <t>トオ</t>
    </rPh>
    <rPh sb="31" eb="33">
      <t>セイキュウ</t>
    </rPh>
    <rPh sb="33" eb="34">
      <t>モウ</t>
    </rPh>
    <rPh sb="35" eb="36">
      <t>ア</t>
    </rPh>
    <phoneticPr fontId="1"/>
  </si>
  <si>
    <t>平成３０年度衝撃波シンポジウム参加登録費等として，下記の通りご請求申し上げます．</t>
    <phoneticPr fontId="1"/>
  </si>
  <si>
    <r>
      <t>下記振込先に</t>
    </r>
    <r>
      <rPr>
        <b/>
        <sz val="11"/>
        <color theme="1"/>
        <rFont val="ＭＳ Ｐゴシック"/>
        <family val="3"/>
        <charset val="128"/>
        <scheme val="minor"/>
      </rPr>
      <t>２月１２日（火）</t>
    </r>
    <r>
      <rPr>
        <sz val="11"/>
        <color theme="1"/>
        <rFont val="ＭＳ Ｐゴシック"/>
        <family val="2"/>
        <charset val="128"/>
        <scheme val="minor"/>
      </rPr>
      <t>までにお振り込みください．領収書はシンポジウム当日に発行致します．
○振込先（申し訳ございませんが，振込手数料はご負担ください）：
　ゆうちょ銀行　
　[記号] １０９００　[番号] ３３０５４９４１
　［口座名］　平成30年度衝撃波シンポジウム（ﾍｲｾｲｻﾝｼﾞｭｳﾈﾝﾄﾞｼｮｳｹﾞｷﾊｼﾝﾎﾟｼﾞｳﾑ）
　ゆうちょ銀行以外の金融機関からの振込の場合
　［銀行名］　ゆうちょ銀行
　［金融機関コード］　９９００
　[店名] 〇九八（読み ゼロキュウハチ）
　[店番] ０９８ [預金種目] 普通預金 [口座番号]  ３３０５４９４
　［口座名］　平成30年度衝撃波シンポジウム（ﾍｲｾｲｻﾝｼﾞｭｳﾈﾝﾄﾞｼｮｳｹﾞｷﾊｼﾝﾎﾟｼﾞｳﾑ）
振込依頼人名には
　　　　事前登録番号（３桁の数字）と氏名
をご記入願います．例えば，事前登録番号001の横浜太郎さんでしたら
　　　　001ヨコハマタロウ
となります．
なお，事前振込から当日支払への変更をご希望される場合は，２月１２日（火）までにjssw2018@ml.ynu.ac.jp（平成３０年度衝撃波シンポジウム事務局）までご連絡ください．</t>
    </r>
    <rPh sb="0" eb="2">
      <t>カキ</t>
    </rPh>
    <rPh sb="42" eb="43">
      <t>イタ</t>
    </rPh>
    <rPh sb="393" eb="395">
      <t>ヨコハマ</t>
    </rPh>
    <rPh sb="395" eb="397">
      <t>タロウ</t>
    </rPh>
    <rPh sb="442" eb="444">
      <t>ヘンコウ</t>
    </rPh>
    <rPh sb="446" eb="448">
      <t>キボウ</t>
    </rPh>
    <phoneticPr fontId="1"/>
  </si>
  <si>
    <t xml:space="preserve">お支払いは現金のみとさせて頂いております．シンポジウム当日は現金のご用意をお願い致します．領収書はシンポジウム当日に発行致します．学生の方は受付時に学生証を忘れずにお持ちください．
------------------------------------------------------------------------------------
なお，当日支払から事前振込への変更をご希望される場合は，２月８日（金）までにjssw2018@ml.ynu.ac.jp（平成３０年度衝撃波シンポジウム事務局）までご連絡ください．振り込み方法等をご案内致します．
</t>
    <rPh sb="1" eb="3">
      <t>シハラ</t>
    </rPh>
    <rPh sb="5" eb="7">
      <t>ゲンキン</t>
    </rPh>
    <rPh sb="13" eb="14">
      <t>イタダ</t>
    </rPh>
    <rPh sb="27" eb="29">
      <t>トウジツ</t>
    </rPh>
    <rPh sb="40" eb="41">
      <t>イタ</t>
    </rPh>
    <rPh sb="60" eb="61">
      <t>イタ</t>
    </rPh>
    <rPh sb="193" eb="195">
      <t>ヘンコウ</t>
    </rPh>
    <rPh sb="197" eb="199">
      <t>キボウ</t>
    </rPh>
    <rPh sb="211" eb="212">
      <t>キン</t>
    </rPh>
    <rPh sb="267" eb="268">
      <t>フ</t>
    </rPh>
    <rPh sb="269" eb="270">
      <t>コ</t>
    </rPh>
    <rPh sb="271" eb="273">
      <t>ホウホウ</t>
    </rPh>
    <rPh sb="273" eb="274">
      <t>トウ</t>
    </rPh>
    <rPh sb="276" eb="278">
      <t>アンナイ</t>
    </rPh>
    <rPh sb="278" eb="279">
      <t>イタ</t>
    </rPh>
    <phoneticPr fontId="1"/>
  </si>
  <si>
    <r>
      <rPr>
        <b/>
        <sz val="11"/>
        <color rgb="FFFF0000"/>
        <rFont val="ＭＳ Ｐゴシック"/>
        <family val="3"/>
        <charset val="128"/>
        <scheme val="minor"/>
      </rPr>
      <t>基本的に事前振込でお支払いください．</t>
    </r>
    <r>
      <rPr>
        <sz val="11"/>
        <color theme="1"/>
        <rFont val="ＭＳ Ｐゴシック"/>
        <family val="2"/>
        <charset val="128"/>
        <scheme val="minor"/>
      </rPr>
      <t>後日に請求書をＰＤＦファイルでお送り致します．事前振込の際は，請求書記載の振込先へ期日までにお振り込み頂きますよう，お願い申し上げます．なお，シンポジウム当日のお支払いの場合は，</t>
    </r>
    <r>
      <rPr>
        <b/>
        <sz val="11"/>
        <color rgb="FF0000FF"/>
        <rFont val="ＭＳ Ｐゴシック"/>
        <family val="3"/>
        <charset val="128"/>
        <scheme val="minor"/>
      </rPr>
      <t>現金払いでお願い致します</t>
    </r>
    <r>
      <rPr>
        <sz val="11"/>
        <color rgb="FF0000FF"/>
        <rFont val="ＭＳ Ｐゴシック"/>
        <family val="3"/>
        <charset val="128"/>
        <scheme val="minor"/>
      </rPr>
      <t>．</t>
    </r>
    <r>
      <rPr>
        <sz val="11"/>
        <color theme="1"/>
        <rFont val="ＭＳ Ｐゴシック"/>
        <family val="3"/>
        <charset val="128"/>
        <scheme val="minor"/>
      </rPr>
      <t>ご理解とご協力のほど，よろしくお願い申し上げます．</t>
    </r>
    <rPh sb="0" eb="2">
      <t>キホン</t>
    </rPh>
    <rPh sb="2" eb="3">
      <t>テキ</t>
    </rPh>
    <rPh sb="4" eb="6">
      <t>ジゼン</t>
    </rPh>
    <rPh sb="6" eb="8">
      <t>フリコミ</t>
    </rPh>
    <rPh sb="10" eb="12">
      <t>シハラ</t>
    </rPh>
    <rPh sb="18" eb="20">
      <t>ゴジツ</t>
    </rPh>
    <rPh sb="21" eb="24">
      <t>セイキュウショ</t>
    </rPh>
    <rPh sb="34" eb="35">
      <t>オク</t>
    </rPh>
    <rPh sb="36" eb="37">
      <t>イタ</t>
    </rPh>
    <rPh sb="41" eb="43">
      <t>ジゼン</t>
    </rPh>
    <rPh sb="43" eb="45">
      <t>フリコミ</t>
    </rPh>
    <rPh sb="46" eb="47">
      <t>サイ</t>
    </rPh>
    <rPh sb="49" eb="52">
      <t>セイキュウショ</t>
    </rPh>
    <rPh sb="52" eb="54">
      <t>キサイ</t>
    </rPh>
    <rPh sb="55" eb="57">
      <t>フリコミ</t>
    </rPh>
    <rPh sb="57" eb="58">
      <t>サキ</t>
    </rPh>
    <rPh sb="59" eb="61">
      <t>キジツ</t>
    </rPh>
    <rPh sb="65" eb="66">
      <t>フ</t>
    </rPh>
    <rPh sb="67" eb="68">
      <t>コ</t>
    </rPh>
    <rPh sb="69" eb="70">
      <t>イタダキ</t>
    </rPh>
    <rPh sb="77" eb="78">
      <t>ネガ</t>
    </rPh>
    <rPh sb="79" eb="80">
      <t>モウ</t>
    </rPh>
    <rPh sb="81" eb="82">
      <t>ア</t>
    </rPh>
    <rPh sb="103" eb="105">
      <t>バアイ</t>
    </rPh>
    <rPh sb="107" eb="109">
      <t>ゲンキン</t>
    </rPh>
    <rPh sb="109" eb="110">
      <t>ハラ</t>
    </rPh>
    <rPh sb="115" eb="116">
      <t>イタ</t>
    </rPh>
    <rPh sb="121" eb="123">
      <t>リカイ</t>
    </rPh>
    <rPh sb="125" eb="127">
      <t>キョウリョク</t>
    </rPh>
    <rPh sb="136" eb="137">
      <t>ネガ</t>
    </rPh>
    <rPh sb="138" eb="139">
      <t>モウ</t>
    </rPh>
    <rPh sb="140" eb="141">
      <t>ア</t>
    </rPh>
    <phoneticPr fontId="1"/>
  </si>
  <si>
    <t>事前登録を行う申請者様は，以下の「参加登録」に記入し，jssw2018@ml.ynu.ac.jp（平成３０年度衝撃波シンポジウム事務局）宛に，本ファイルをお送りいただけますよう，どうぞ，よろしくお願いを申し上げます．</t>
    <rPh sb="0" eb="2">
      <t>ジゼン</t>
    </rPh>
    <rPh sb="2" eb="4">
      <t>トウロク</t>
    </rPh>
    <rPh sb="17" eb="19">
      <t>サンカ</t>
    </rPh>
    <rPh sb="19" eb="21">
      <t>トウロク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</si>
</sst>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8"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u/>
      <sz val="11"/>
      <color theme="1"/>
      <name val="ＭＳ Ｐゴシック"/>
      <family val="3"/>
      <charset val="128"/>
      <scheme val="minor"/>
    </font>
    <font>
      <b/>
      <sz val="11"/>
      <color rgb="FFFF0000"/>
      <name val="ＭＳ Ｐゴシック"/>
      <family val="3"/>
      <charset val="128"/>
      <scheme val="minor"/>
    </font>
    <font>
      <u/>
      <sz val="11"/>
      <color theme="1"/>
      <name val="ＭＳ Ｐゴシック"/>
      <family val="2"/>
      <charset val="128"/>
      <scheme val="minor"/>
    </font>
    <font>
      <b/>
      <sz val="11"/>
      <color rgb="FF0000FF"/>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vertAlign val="superscript"/>
      <sz val="11"/>
      <color theme="1"/>
      <name val="ＭＳ Ｐゴシック"/>
      <family val="3"/>
      <charset val="128"/>
      <scheme val="minor"/>
    </font>
    <font>
      <sz val="10"/>
      <color theme="1"/>
      <name val="ＭＳ Ｐゴシック"/>
      <family val="2"/>
      <charset val="128"/>
      <scheme val="minor"/>
    </font>
    <font>
      <sz val="12"/>
      <color theme="1"/>
      <name val="ＭＳ Ｐゴシック"/>
      <family val="2"/>
      <charset val="128"/>
      <scheme val="minor"/>
    </font>
    <font>
      <sz val="10"/>
      <color theme="1"/>
      <name val="ＭＳ Ｐゴシック"/>
      <family val="3"/>
      <charset val="128"/>
      <scheme val="minor"/>
    </font>
    <font>
      <sz val="11"/>
      <color rgb="FF0000FF"/>
      <name val="ＭＳ Ｐゴシック"/>
      <family val="3"/>
      <charset val="128"/>
      <scheme val="minor"/>
    </font>
    <font>
      <b/>
      <sz val="16"/>
      <color theme="1"/>
      <name val="ＭＳ Ｐゴシック"/>
      <family val="3"/>
      <charset val="128"/>
      <scheme val="minor"/>
    </font>
    <font>
      <sz val="12"/>
      <color rgb="FFFF0000"/>
      <name val="ＭＳ Ｐゴシック"/>
      <family val="2"/>
      <charset val="128"/>
      <scheme val="minor"/>
    </font>
    <font>
      <u/>
      <sz val="11"/>
      <color theme="10"/>
      <name val="ＭＳ Ｐゴシック"/>
      <family val="2"/>
      <charset val="128"/>
      <scheme val="minor"/>
    </font>
    <font>
      <b/>
      <sz val="11"/>
      <color theme="1"/>
      <name val="ＭＳ Ｐゴシック"/>
      <family val="3"/>
      <charset val="128"/>
      <scheme val="minor"/>
    </font>
  </fonts>
  <fills count="6">
    <fill>
      <patternFill patternType="none"/>
    </fill>
    <fill>
      <patternFill patternType="gray125"/>
    </fill>
    <fill>
      <patternFill patternType="solid">
        <fgColor rgb="FFCCCCFF"/>
        <bgColor indexed="64"/>
      </patternFill>
    </fill>
    <fill>
      <patternFill patternType="solid">
        <fgColor rgb="FFFFFF00"/>
        <bgColor indexed="64"/>
      </patternFill>
    </fill>
    <fill>
      <patternFill patternType="solid">
        <fgColor theme="9" tint="0.59999389629810485"/>
        <bgColor indexed="64"/>
      </patternFill>
    </fill>
    <fill>
      <patternFill patternType="solid">
        <fgColor theme="5" tint="0.59999389629810485"/>
        <bgColor indexed="64"/>
      </patternFill>
    </fill>
  </fills>
  <borders count="1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indexed="64"/>
      </top>
      <bottom/>
      <diagonal/>
    </border>
    <border>
      <left style="thin">
        <color auto="1"/>
      </left>
      <right style="thin">
        <color auto="1"/>
      </right>
      <top/>
      <bottom style="thin">
        <color auto="1"/>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132">
    <xf numFmtId="0" fontId="0" fillId="0" borderId="0" xfId="0">
      <alignmen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Fill="1">
      <alignment vertical="center"/>
    </xf>
    <xf numFmtId="0" fontId="0" fillId="2" borderId="0" xfId="0" applyFill="1">
      <alignment vertical="center"/>
    </xf>
    <xf numFmtId="0" fontId="10" fillId="2" borderId="4" xfId="0" applyFont="1" applyFill="1" applyBorder="1">
      <alignment vertical="center"/>
    </xf>
    <xf numFmtId="0" fontId="0" fillId="2" borderId="2" xfId="0" applyFill="1" applyBorder="1" applyAlignment="1">
      <alignment vertical="center"/>
    </xf>
    <xf numFmtId="0" fontId="0" fillId="2" borderId="0" xfId="0" applyFill="1" applyAlignment="1">
      <alignment horizontal="right" vertical="center"/>
    </xf>
    <xf numFmtId="0" fontId="7" fillId="2" borderId="4" xfId="0" applyFont="1" applyFill="1" applyBorder="1">
      <alignment vertical="center"/>
    </xf>
    <xf numFmtId="0" fontId="8" fillId="2" borderId="0" xfId="0" applyFont="1" applyFill="1" applyAlignment="1">
      <alignment horizontal="center" vertical="center"/>
    </xf>
    <xf numFmtId="0" fontId="0" fillId="2" borderId="0" xfId="0" applyFill="1" applyAlignment="1">
      <alignment horizontal="left" vertical="center" wrapText="1"/>
    </xf>
    <xf numFmtId="0" fontId="0" fillId="2" borderId="0" xfId="0" applyFill="1" applyAlignment="1">
      <alignment horizontal="left" vertical="center"/>
    </xf>
    <xf numFmtId="0" fontId="0" fillId="0" borderId="0" xfId="0" applyAlignment="1">
      <alignment vertical="center" wrapText="1"/>
    </xf>
    <xf numFmtId="49" fontId="0" fillId="0" borderId="0" xfId="0" applyNumberFormat="1">
      <alignment vertical="center"/>
    </xf>
    <xf numFmtId="0" fontId="7" fillId="2" borderId="0" xfId="0" applyFont="1" applyFill="1" applyBorder="1">
      <alignment vertical="center"/>
    </xf>
    <xf numFmtId="0" fontId="8" fillId="2" borderId="0" xfId="0" applyFont="1" applyFill="1" applyBorder="1" applyAlignment="1">
      <alignment horizontal="right" vertical="center"/>
    </xf>
    <xf numFmtId="0" fontId="8" fillId="2" borderId="0" xfId="0" applyFont="1" applyFill="1" applyBorder="1" applyAlignment="1">
      <alignment horizontal="center" vertical="center"/>
    </xf>
    <xf numFmtId="176" fontId="8" fillId="2" borderId="0" xfId="0" applyNumberFormat="1" applyFont="1" applyFill="1" applyBorder="1" applyAlignment="1">
      <alignment horizontal="right" vertical="center"/>
    </xf>
    <xf numFmtId="0" fontId="0" fillId="3" borderId="1" xfId="0" applyFill="1" applyBorder="1" applyAlignment="1">
      <alignment horizontal="center" vertical="center" wrapText="1"/>
    </xf>
    <xf numFmtId="0" fontId="0" fillId="0" borderId="0" xfId="0" applyFill="1" applyAlignment="1">
      <alignment vertical="center" wrapText="1"/>
    </xf>
    <xf numFmtId="0" fontId="10" fillId="0" borderId="4" xfId="0" applyFont="1" applyFill="1" applyBorder="1" applyAlignment="1">
      <alignment horizontal="left" vertical="center" wrapText="1"/>
    </xf>
    <xf numFmtId="0" fontId="0" fillId="0" borderId="0" xfId="0" applyFill="1" applyAlignment="1">
      <alignment horizontal="left" vertical="center"/>
    </xf>
    <xf numFmtId="0" fontId="0" fillId="0" borderId="0" xfId="0" applyFill="1" applyBorder="1" applyAlignment="1">
      <alignment vertical="center" wrapText="1"/>
    </xf>
    <xf numFmtId="0" fontId="0" fillId="5" borderId="0" xfId="0" applyFill="1" applyAlignment="1">
      <alignment vertical="center" wrapText="1"/>
    </xf>
    <xf numFmtId="0" fontId="0" fillId="5" borderId="0" xfId="0" applyFill="1" applyAlignment="1">
      <alignment horizontal="left" vertical="center" wrapText="1"/>
    </xf>
    <xf numFmtId="0" fontId="10" fillId="5" borderId="4" xfId="0" applyFont="1" applyFill="1" applyBorder="1" applyAlignment="1">
      <alignment horizontal="left" vertical="center" wrapText="1"/>
    </xf>
    <xf numFmtId="0" fontId="0" fillId="5" borderId="0" xfId="0" applyFill="1" applyAlignment="1">
      <alignment horizontal="left" vertical="center"/>
    </xf>
    <xf numFmtId="0" fontId="0" fillId="5" borderId="0" xfId="0" applyFill="1" applyAlignment="1">
      <alignment horizontal="right" vertical="center" wrapText="1"/>
    </xf>
    <xf numFmtId="0" fontId="0" fillId="5" borderId="1" xfId="0" applyFill="1" applyBorder="1" applyAlignment="1">
      <alignment horizontal="center" vertical="center" wrapText="1"/>
    </xf>
    <xf numFmtId="0" fontId="0" fillId="5" borderId="0" xfId="0" applyFill="1" applyBorder="1" applyAlignment="1">
      <alignment vertical="center" wrapText="1"/>
    </xf>
    <xf numFmtId="0" fontId="0" fillId="5" borderId="0" xfId="0" applyFill="1" applyBorder="1" applyAlignment="1">
      <alignment horizontal="left" vertical="center" wrapText="1"/>
    </xf>
    <xf numFmtId="0" fontId="0" fillId="0" borderId="0" xfId="0" applyFill="1" applyBorder="1" applyAlignment="1">
      <alignment horizontal="center" vertical="center" wrapText="1"/>
    </xf>
    <xf numFmtId="0" fontId="8" fillId="0" borderId="4" xfId="0" applyFont="1" applyFill="1" applyBorder="1" applyAlignment="1">
      <alignment horizontal="left" vertical="center"/>
    </xf>
    <xf numFmtId="0" fontId="0" fillId="0" borderId="4" xfId="0" applyFill="1" applyBorder="1" applyAlignment="1">
      <alignment vertical="center" wrapText="1"/>
    </xf>
    <xf numFmtId="0" fontId="8" fillId="0" borderId="4" xfId="0" applyFont="1" applyFill="1" applyBorder="1" applyAlignment="1">
      <alignment horizontal="center" vertical="center" wrapText="1"/>
    </xf>
    <xf numFmtId="0" fontId="8" fillId="0" borderId="0" xfId="0" applyFont="1" applyFill="1" applyAlignment="1">
      <alignment horizontal="center" vertical="center"/>
    </xf>
    <xf numFmtId="0" fontId="0" fillId="0" borderId="3" xfId="0" applyFill="1" applyBorder="1" applyAlignment="1">
      <alignment vertical="center"/>
    </xf>
    <xf numFmtId="0" fontId="11" fillId="0" borderId="0" xfId="0" applyFont="1" applyFill="1" applyBorder="1" applyAlignment="1">
      <alignment horizontal="left" vertical="center"/>
    </xf>
    <xf numFmtId="0" fontId="0" fillId="3" borderId="1" xfId="0" applyFill="1" applyBorder="1" applyAlignment="1">
      <alignment horizontal="left" vertical="center" wrapText="1"/>
    </xf>
    <xf numFmtId="0" fontId="0" fillId="5" borderId="0" xfId="0" applyFill="1" applyBorder="1" applyAlignment="1">
      <alignment horizontal="center" vertical="center" wrapText="1"/>
    </xf>
    <xf numFmtId="0" fontId="0" fillId="4" borderId="0" xfId="0" applyFill="1">
      <alignment vertical="center"/>
    </xf>
    <xf numFmtId="0" fontId="0" fillId="4" borderId="0" xfId="0" applyFill="1" applyAlignment="1">
      <alignment vertical="center" wrapText="1"/>
    </xf>
    <xf numFmtId="0" fontId="0" fillId="4" borderId="0" xfId="0" applyFill="1" applyAlignment="1">
      <alignment horizontal="left" vertical="center" wrapText="1"/>
    </xf>
    <xf numFmtId="0" fontId="0" fillId="4" borderId="0" xfId="0" applyFill="1" applyBorder="1" applyAlignment="1">
      <alignment horizontal="left" vertical="center" wrapText="1"/>
    </xf>
    <xf numFmtId="0" fontId="0" fillId="4" borderId="0" xfId="0" applyFill="1" applyBorder="1" applyAlignment="1">
      <alignment horizontal="center" vertical="center" wrapText="1"/>
    </xf>
    <xf numFmtId="0" fontId="0" fillId="4" borderId="0" xfId="0" applyFill="1" applyAlignment="1">
      <alignment horizontal="center" vertical="center" wrapText="1"/>
    </xf>
    <xf numFmtId="0" fontId="0" fillId="4" borderId="0" xfId="0" applyFill="1" applyBorder="1" applyAlignment="1">
      <alignment vertical="center" wrapText="1"/>
    </xf>
    <xf numFmtId="0" fontId="0" fillId="5" borderId="0" xfId="0" applyFill="1" applyAlignment="1">
      <alignment horizontal="left" vertical="center" wrapText="1"/>
    </xf>
    <xf numFmtId="0" fontId="0" fillId="0" borderId="0" xfId="0" applyFill="1" applyAlignment="1">
      <alignment horizontal="left" vertical="center" wrapText="1"/>
    </xf>
    <xf numFmtId="0" fontId="0" fillId="0" borderId="4" xfId="0" applyFill="1" applyBorder="1" applyAlignment="1">
      <alignment horizontal="center" vertical="center" wrapText="1"/>
    </xf>
    <xf numFmtId="0" fontId="10" fillId="0" borderId="0" xfId="0" applyFont="1" applyFill="1" applyAlignment="1">
      <alignment horizontal="right" vertical="center" wrapText="1"/>
    </xf>
    <xf numFmtId="0" fontId="11" fillId="0" borderId="0" xfId="0" applyFont="1" applyFill="1" applyAlignment="1">
      <alignment horizontal="left" vertical="center" wrapText="1"/>
    </xf>
    <xf numFmtId="0" fontId="15" fillId="0" borderId="0" xfId="0" applyFont="1" applyFill="1" applyAlignment="1">
      <alignment horizontal="center" vertical="center"/>
    </xf>
    <xf numFmtId="0" fontId="7" fillId="2" borderId="0" xfId="0" applyFont="1" applyFill="1" applyAlignment="1">
      <alignment horizontal="left" vertical="center"/>
    </xf>
    <xf numFmtId="0" fontId="0" fillId="2" borderId="3" xfId="0" applyFill="1" applyBorder="1" applyAlignment="1">
      <alignment horizontal="center" vertical="center"/>
    </xf>
    <xf numFmtId="0" fontId="0" fillId="2" borderId="6" xfId="0" applyFill="1" applyBorder="1" applyAlignment="1">
      <alignment horizontal="center" vertical="center"/>
    </xf>
    <xf numFmtId="0" fontId="5" fillId="2" borderId="0" xfId="0" applyFont="1" applyFill="1" applyAlignment="1">
      <alignment horizontal="right" vertical="center"/>
    </xf>
    <xf numFmtId="0" fontId="2" fillId="2" borderId="0" xfId="0" applyFont="1" applyFill="1" applyAlignment="1">
      <alignment horizontal="left" vertical="center"/>
    </xf>
    <xf numFmtId="0" fontId="0" fillId="2" borderId="1" xfId="0" applyFill="1" applyBorder="1" applyAlignment="1">
      <alignment horizontal="center" vertical="center"/>
    </xf>
    <xf numFmtId="176" fontId="0" fillId="2" borderId="3" xfId="0" applyNumberFormat="1" applyFill="1" applyBorder="1" applyAlignment="1">
      <alignment horizontal="right" vertical="center"/>
    </xf>
    <xf numFmtId="176" fontId="0" fillId="2" borderId="6" xfId="0" applyNumberFormat="1" applyFill="1" applyBorder="1" applyAlignment="1">
      <alignment horizontal="right" vertical="center"/>
    </xf>
    <xf numFmtId="0" fontId="0" fillId="2" borderId="0" xfId="0" applyFill="1" applyAlignment="1">
      <alignment horizontal="center" vertical="center"/>
    </xf>
    <xf numFmtId="0" fontId="0" fillId="2" borderId="8" xfId="0" applyFill="1" applyBorder="1" applyAlignment="1">
      <alignment horizontal="center" vertical="center"/>
    </xf>
    <xf numFmtId="0" fontId="0" fillId="3" borderId="1" xfId="0" applyFill="1" applyBorder="1" applyAlignment="1">
      <alignment horizontal="center" vertical="center"/>
    </xf>
    <xf numFmtId="0" fontId="0" fillId="5" borderId="1" xfId="0" applyFill="1" applyBorder="1" applyAlignment="1">
      <alignment horizontal="center" vertical="center" wrapText="1"/>
    </xf>
    <xf numFmtId="0" fontId="0" fillId="5" borderId="0" xfId="0" applyFill="1" applyAlignment="1">
      <alignment horizontal="left" vertical="center" wrapText="1"/>
    </xf>
    <xf numFmtId="0" fontId="8" fillId="2" borderId="0" xfId="0" applyFont="1" applyFill="1" applyBorder="1" applyAlignment="1">
      <alignment horizontal="right" vertical="center"/>
    </xf>
    <xf numFmtId="176" fontId="8" fillId="2" borderId="4" xfId="0" applyNumberFormat="1" applyFont="1" applyFill="1" applyBorder="1" applyAlignment="1">
      <alignment horizontal="right" vertical="center"/>
    </xf>
    <xf numFmtId="0" fontId="8" fillId="2" borderId="4" xfId="0" applyFont="1" applyFill="1" applyBorder="1" applyAlignment="1">
      <alignment horizontal="center" vertical="center"/>
    </xf>
    <xf numFmtId="0" fontId="0" fillId="2" borderId="0" xfId="0" applyFill="1" applyAlignment="1">
      <alignment horizontal="justify" vertical="center" wrapText="1"/>
    </xf>
    <xf numFmtId="0" fontId="0" fillId="3" borderId="3" xfId="0" applyFill="1" applyBorder="1" applyAlignment="1">
      <alignment horizontal="center" vertical="center" wrapText="1"/>
    </xf>
    <xf numFmtId="0" fontId="0" fillId="3" borderId="6" xfId="0" applyFill="1" applyBorder="1" applyAlignment="1">
      <alignment horizontal="center" vertical="center" wrapText="1"/>
    </xf>
    <xf numFmtId="0" fontId="0" fillId="3" borderId="2" xfId="0" applyFill="1" applyBorder="1" applyAlignment="1">
      <alignment horizontal="center" vertical="center" wrapText="1"/>
    </xf>
    <xf numFmtId="0" fontId="8" fillId="2" borderId="0" xfId="0" applyFont="1" applyFill="1" applyAlignment="1">
      <alignment horizontal="center" vertical="center"/>
    </xf>
    <xf numFmtId="0" fontId="0" fillId="3" borderId="1" xfId="0" applyFill="1" applyBorder="1" applyAlignment="1">
      <alignment horizontal="center" vertical="center" wrapText="1"/>
    </xf>
    <xf numFmtId="0" fontId="0" fillId="5" borderId="7" xfId="0" applyFill="1" applyBorder="1" applyAlignment="1">
      <alignment horizontal="right"/>
    </xf>
    <xf numFmtId="0" fontId="0" fillId="5" borderId="0" xfId="0" applyFill="1" applyAlignment="1">
      <alignment horizontal="right"/>
    </xf>
    <xf numFmtId="0" fontId="0" fillId="5" borderId="8" xfId="0" applyFill="1" applyBorder="1" applyAlignment="1">
      <alignment horizontal="right"/>
    </xf>
    <xf numFmtId="0" fontId="0" fillId="5" borderId="0" xfId="0" applyFill="1" applyBorder="1" applyAlignment="1">
      <alignment horizontal="left" vertical="center" wrapText="1"/>
    </xf>
    <xf numFmtId="0" fontId="8" fillId="4" borderId="0" xfId="0" applyFont="1" applyFill="1" applyAlignment="1">
      <alignment horizontal="center" vertical="center"/>
    </xf>
    <xf numFmtId="0" fontId="0" fillId="5" borderId="0" xfId="0" applyFill="1" applyAlignment="1">
      <alignment horizontal="left" vertical="center"/>
    </xf>
    <xf numFmtId="0" fontId="0" fillId="4" borderId="0" xfId="0" applyFill="1" applyAlignment="1">
      <alignment horizontal="left" vertical="center" wrapText="1"/>
    </xf>
    <xf numFmtId="0" fontId="0" fillId="4" borderId="7" xfId="0" applyFill="1" applyBorder="1" applyAlignment="1">
      <alignment horizontal="center" vertical="center" wrapText="1"/>
    </xf>
    <xf numFmtId="0" fontId="0" fillId="4" borderId="0" xfId="0" applyFill="1" applyAlignment="1">
      <alignment horizontal="center" vertical="center" wrapText="1"/>
    </xf>
    <xf numFmtId="0" fontId="0" fillId="4" borderId="0" xfId="0" applyFill="1" applyBorder="1" applyAlignment="1">
      <alignment horizontal="left" vertical="center" wrapText="1"/>
    </xf>
    <xf numFmtId="0" fontId="5" fillId="3" borderId="0" xfId="0" applyFont="1" applyFill="1" applyAlignment="1">
      <alignment horizontal="right" vertical="center" wrapText="1"/>
    </xf>
    <xf numFmtId="0" fontId="8" fillId="5" borderId="0" xfId="0" applyFont="1" applyFill="1" applyAlignment="1">
      <alignment horizontal="center" vertical="center" wrapText="1"/>
    </xf>
    <xf numFmtId="0" fontId="0" fillId="5" borderId="9" xfId="0" applyFill="1" applyBorder="1" applyAlignment="1">
      <alignment horizontal="center" vertical="center" wrapText="1"/>
    </xf>
    <xf numFmtId="0" fontId="0" fillId="5" borderId="5" xfId="0" applyFill="1" applyBorder="1" applyAlignment="1">
      <alignment horizontal="center" vertical="center" wrapText="1"/>
    </xf>
    <xf numFmtId="0" fontId="0" fillId="5" borderId="10" xfId="0" applyFill="1" applyBorder="1" applyAlignment="1">
      <alignment horizontal="center" vertical="center" wrapText="1"/>
    </xf>
    <xf numFmtId="0" fontId="0" fillId="5" borderId="11" xfId="0" applyFill="1" applyBorder="1" applyAlignment="1">
      <alignment horizontal="center" vertical="center" wrapText="1"/>
    </xf>
    <xf numFmtId="0" fontId="0" fillId="5" borderId="4" xfId="0" applyFill="1" applyBorder="1" applyAlignment="1">
      <alignment horizontal="center" vertical="center" wrapText="1"/>
    </xf>
    <xf numFmtId="0" fontId="0" fillId="5" borderId="12" xfId="0" applyFill="1" applyBorder="1" applyAlignment="1">
      <alignment horizontal="center" vertical="center" wrapText="1"/>
    </xf>
    <xf numFmtId="0" fontId="0" fillId="5" borderId="4" xfId="0" applyFill="1" applyBorder="1">
      <alignment vertical="center"/>
    </xf>
    <xf numFmtId="0" fontId="0" fillId="5" borderId="12" xfId="0" applyFill="1" applyBorder="1">
      <alignment vertical="center"/>
    </xf>
    <xf numFmtId="0" fontId="0" fillId="3" borderId="1" xfId="0" applyFill="1" applyBorder="1" applyAlignment="1">
      <alignment horizontal="left" vertical="center" wrapText="1"/>
    </xf>
    <xf numFmtId="0" fontId="0" fillId="3" borderId="3" xfId="0" applyFill="1" applyBorder="1" applyAlignment="1">
      <alignment horizontal="left" vertical="center" wrapText="1"/>
    </xf>
    <xf numFmtId="0" fontId="0" fillId="3" borderId="6" xfId="0" applyFill="1" applyBorder="1" applyAlignment="1">
      <alignment horizontal="left" vertical="center" wrapText="1"/>
    </xf>
    <xf numFmtId="0" fontId="0" fillId="3" borderId="2" xfId="0" applyFill="1" applyBorder="1" applyAlignment="1">
      <alignment horizontal="left" vertical="center" wrapText="1"/>
    </xf>
    <xf numFmtId="0" fontId="0" fillId="5" borderId="1" xfId="0" applyFill="1" applyBorder="1" applyAlignment="1">
      <alignment horizontal="center" vertical="center"/>
    </xf>
    <xf numFmtId="0" fontId="16" fillId="3" borderId="1" xfId="1" applyFill="1" applyBorder="1" applyAlignment="1">
      <alignment horizontal="left" vertical="center" wrapText="1"/>
    </xf>
    <xf numFmtId="0" fontId="0" fillId="0" borderId="0" xfId="0" applyFill="1" applyAlignment="1">
      <alignment horizontal="left" vertical="center" wrapText="1"/>
    </xf>
    <xf numFmtId="0" fontId="5" fillId="0" borderId="0" xfId="0" applyFont="1" applyFill="1" applyAlignment="1">
      <alignment horizontal="right" vertical="center" wrapText="1"/>
    </xf>
    <xf numFmtId="0" fontId="0" fillId="0" borderId="0" xfId="0" applyFill="1" applyAlignment="1">
      <alignment horizontal="center" vertical="center" wrapText="1"/>
    </xf>
    <xf numFmtId="0" fontId="0" fillId="0" borderId="4" xfId="0" applyFill="1" applyBorder="1" applyAlignment="1">
      <alignment horizontal="center" vertical="center" wrapText="1"/>
    </xf>
    <xf numFmtId="0" fontId="10" fillId="0" borderId="0" xfId="0" applyFont="1" applyFill="1" applyAlignment="1">
      <alignment horizontal="right" vertical="center" wrapText="1"/>
    </xf>
    <xf numFmtId="0" fontId="14" fillId="0" borderId="0" xfId="0" applyFont="1" applyFill="1" applyAlignment="1">
      <alignment horizontal="center" vertical="center" wrapText="1"/>
    </xf>
    <xf numFmtId="176" fontId="8" fillId="0" borderId="4" xfId="0" applyNumberFormat="1" applyFont="1" applyFill="1" applyBorder="1" applyAlignment="1">
      <alignment horizontal="center" vertical="center" wrapText="1"/>
    </xf>
    <xf numFmtId="0" fontId="2" fillId="0" borderId="0" xfId="0" applyFont="1" applyFill="1" applyAlignment="1">
      <alignment horizontal="left" vertical="center"/>
    </xf>
    <xf numFmtId="0" fontId="7" fillId="0" borderId="0" xfId="0" applyFont="1" applyFill="1" applyAlignment="1">
      <alignment horizontal="left" vertical="center"/>
    </xf>
    <xf numFmtId="0" fontId="0" fillId="0" borderId="1" xfId="0" applyFill="1" applyBorder="1" applyAlignment="1">
      <alignment horizontal="center" vertical="center"/>
    </xf>
    <xf numFmtId="0" fontId="10" fillId="0" borderId="1" xfId="0" applyFont="1" applyFill="1" applyBorder="1" applyAlignment="1">
      <alignment horizontal="center" vertical="center"/>
    </xf>
    <xf numFmtId="0" fontId="10" fillId="0" borderId="13" xfId="0" applyFont="1" applyFill="1" applyBorder="1" applyAlignment="1">
      <alignment horizontal="center" vertical="center"/>
    </xf>
    <xf numFmtId="176" fontId="0" fillId="0" borderId="3" xfId="0" applyNumberFormat="1" applyFill="1" applyBorder="1" applyAlignment="1">
      <alignment horizontal="right" vertical="center"/>
    </xf>
    <xf numFmtId="176" fontId="0" fillId="0" borderId="6" xfId="0" applyNumberFormat="1" applyFill="1" applyBorder="1" applyAlignment="1">
      <alignment horizontal="right" vertical="center"/>
    </xf>
    <xf numFmtId="176" fontId="0" fillId="0" borderId="6" xfId="0" applyNumberFormat="1" applyFill="1" applyBorder="1" applyAlignment="1">
      <alignment horizontal="center" vertical="center"/>
    </xf>
    <xf numFmtId="176" fontId="0" fillId="0" borderId="2" xfId="0" applyNumberFormat="1" applyFill="1" applyBorder="1" applyAlignment="1">
      <alignment horizontal="center" vertical="center"/>
    </xf>
    <xf numFmtId="0" fontId="0" fillId="0" borderId="0" xfId="0" applyFill="1" applyAlignment="1">
      <alignment horizontal="left" vertical="top" wrapText="1"/>
    </xf>
    <xf numFmtId="0" fontId="2" fillId="0" borderId="0" xfId="0" applyFont="1" applyFill="1" applyBorder="1" applyAlignment="1">
      <alignment horizontal="left" vertical="center" wrapText="1"/>
    </xf>
    <xf numFmtId="0" fontId="15" fillId="0" borderId="0" xfId="0" applyFont="1" applyFill="1" applyAlignment="1">
      <alignment horizontal="center" vertical="center"/>
    </xf>
    <xf numFmtId="176" fontId="0" fillId="0" borderId="1" xfId="0" applyNumberFormat="1" applyFill="1" applyBorder="1" applyAlignment="1">
      <alignment horizontal="right" vertical="center"/>
    </xf>
    <xf numFmtId="0" fontId="11" fillId="0" borderId="4" xfId="0" applyFont="1" applyFill="1" applyBorder="1" applyAlignment="1">
      <alignment horizontal="left" vertical="center"/>
    </xf>
    <xf numFmtId="0" fontId="0" fillId="0" borderId="6" xfId="0" applyFill="1" applyBorder="1" applyAlignment="1">
      <alignment horizontal="center" vertical="center"/>
    </xf>
    <xf numFmtId="0" fontId="0" fillId="0" borderId="2" xfId="0" applyFill="1" applyBorder="1" applyAlignment="1">
      <alignment horizontal="center" vertical="center"/>
    </xf>
    <xf numFmtId="176" fontId="0" fillId="0" borderId="0" xfId="0" applyNumberFormat="1" applyFill="1" applyBorder="1" applyAlignment="1">
      <alignment horizontal="right" vertical="center"/>
    </xf>
    <xf numFmtId="176" fontId="0" fillId="0" borderId="0" xfId="0" applyNumberFormat="1" applyFill="1" applyBorder="1" applyAlignment="1">
      <alignment horizontal="center" vertical="center"/>
    </xf>
    <xf numFmtId="176" fontId="0" fillId="0" borderId="8" xfId="0" applyNumberFormat="1" applyFill="1" applyBorder="1" applyAlignment="1">
      <alignment horizontal="center" vertical="center"/>
    </xf>
    <xf numFmtId="0" fontId="0" fillId="0" borderId="14" xfId="0" applyFill="1" applyBorder="1" applyAlignment="1">
      <alignment horizontal="center" vertical="center"/>
    </xf>
    <xf numFmtId="176" fontId="0" fillId="0" borderId="5" xfId="0" applyNumberFormat="1" applyFill="1" applyBorder="1" applyAlignment="1">
      <alignment horizontal="center" vertical="center"/>
    </xf>
    <xf numFmtId="176" fontId="0" fillId="0" borderId="10" xfId="0" applyNumberFormat="1" applyFill="1" applyBorder="1" applyAlignment="1">
      <alignment horizontal="center" vertical="center"/>
    </xf>
    <xf numFmtId="0" fontId="0" fillId="0" borderId="0" xfId="0" applyFill="1" applyAlignment="1">
      <alignment horizontal="center" vertical="top" wrapText="1"/>
    </xf>
    <xf numFmtId="0" fontId="2" fillId="2" borderId="0" xfId="0" applyFont="1" applyFill="1" applyAlignment="1">
      <alignment horizontal="justify"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CCCCFF"/>
      <color rgb="FFFFFF99"/>
      <color rgb="FFCCFFFF"/>
      <color rgb="FFF4B082"/>
      <color rgb="FFFFCC66"/>
      <color rgb="FF99CCFF"/>
      <color rgb="FF0000FF"/>
      <color rgb="FFCC99FF"/>
      <color rgb="FFF288FF"/>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U76"/>
  <sheetViews>
    <sheetView tabSelected="1" zoomScale="90" zoomScaleNormal="90" workbookViewId="0"/>
  </sheetViews>
  <sheetFormatPr defaultRowHeight="13.5" x14ac:dyDescent="0.15"/>
  <cols>
    <col min="1" max="1" width="1.625" customWidth="1"/>
    <col min="2" max="7" width="7.625" customWidth="1"/>
    <col min="8" max="8" width="1.625" customWidth="1"/>
    <col min="9" max="9" width="7.625" customWidth="1"/>
    <col min="10" max="10" width="8.625" customWidth="1"/>
    <col min="11" max="11" width="1.625" customWidth="1"/>
    <col min="12" max="12" width="7.625" customWidth="1"/>
    <col min="13" max="13" width="2.625" customWidth="1"/>
    <col min="14" max="14" width="5.625" customWidth="1"/>
    <col min="15" max="15" width="3.625" customWidth="1"/>
    <col min="16" max="16" width="1.625" customWidth="1"/>
    <col min="18" max="20" width="9" customWidth="1"/>
    <col min="21" max="21" width="9" hidden="1" customWidth="1"/>
  </cols>
  <sheetData>
    <row r="1" spans="1:16" x14ac:dyDescent="0.15">
      <c r="A1" s="40"/>
      <c r="B1" s="40"/>
      <c r="C1" s="40"/>
      <c r="D1" s="40"/>
      <c r="E1" s="40"/>
      <c r="F1" s="40"/>
      <c r="G1" s="40"/>
      <c r="H1" s="40"/>
      <c r="I1" s="40"/>
      <c r="J1" s="40"/>
      <c r="K1" s="40"/>
      <c r="L1" s="40"/>
      <c r="M1" s="40"/>
      <c r="N1" s="40"/>
      <c r="O1" s="40"/>
      <c r="P1" s="40"/>
    </row>
    <row r="2" spans="1:16" ht="20.100000000000001" customHeight="1" x14ac:dyDescent="0.15">
      <c r="A2" s="40"/>
      <c r="B2" s="79" t="s">
        <v>97</v>
      </c>
      <c r="C2" s="79"/>
      <c r="D2" s="79"/>
      <c r="E2" s="79"/>
      <c r="F2" s="79"/>
      <c r="G2" s="79"/>
      <c r="H2" s="79"/>
      <c r="I2" s="79"/>
      <c r="J2" s="79"/>
      <c r="K2" s="79"/>
      <c r="L2" s="79"/>
      <c r="M2" s="79"/>
      <c r="N2" s="79"/>
      <c r="O2" s="79"/>
      <c r="P2" s="40"/>
    </row>
    <row r="3" spans="1:16" ht="48" customHeight="1" x14ac:dyDescent="0.15">
      <c r="A3" s="41"/>
      <c r="B3" s="81" t="s">
        <v>113</v>
      </c>
      <c r="C3" s="81"/>
      <c r="D3" s="81"/>
      <c r="E3" s="81"/>
      <c r="F3" s="81"/>
      <c r="G3" s="81"/>
      <c r="H3" s="81"/>
      <c r="I3" s="81"/>
      <c r="J3" s="81"/>
      <c r="K3" s="81"/>
      <c r="L3" s="81"/>
      <c r="M3" s="81"/>
      <c r="N3" s="81"/>
      <c r="O3" s="81"/>
      <c r="P3" s="41"/>
    </row>
    <row r="4" spans="1:16" ht="9.9499999999999993" customHeight="1" x14ac:dyDescent="0.15">
      <c r="A4" s="41"/>
      <c r="B4" s="42"/>
      <c r="C4" s="42"/>
      <c r="D4" s="42"/>
      <c r="E4" s="42"/>
      <c r="F4" s="42"/>
      <c r="G4" s="42"/>
      <c r="H4" s="42"/>
      <c r="I4" s="42"/>
      <c r="J4" s="42"/>
      <c r="K4" s="42"/>
      <c r="L4" s="42"/>
      <c r="M4" s="42"/>
      <c r="N4" s="42"/>
      <c r="O4" s="42"/>
      <c r="P4" s="41"/>
    </row>
    <row r="5" spans="1:16" ht="18" customHeight="1" x14ac:dyDescent="0.15">
      <c r="A5" s="41"/>
      <c r="B5" s="42"/>
      <c r="C5" s="38"/>
      <c r="D5" s="82" t="s">
        <v>86</v>
      </c>
      <c r="E5" s="83"/>
      <c r="F5" s="83"/>
      <c r="G5" s="83"/>
      <c r="H5" s="83"/>
      <c r="I5" s="83"/>
      <c r="J5" s="83"/>
      <c r="K5" s="83"/>
      <c r="L5" s="83"/>
      <c r="M5" s="83"/>
      <c r="N5" s="83"/>
      <c r="O5" s="42"/>
      <c r="P5" s="41"/>
    </row>
    <row r="6" spans="1:16" ht="9.9499999999999993" customHeight="1" x14ac:dyDescent="0.15">
      <c r="A6" s="41"/>
      <c r="B6" s="42"/>
      <c r="C6" s="43"/>
      <c r="D6" s="44"/>
      <c r="E6" s="45"/>
      <c r="F6" s="45"/>
      <c r="G6" s="45"/>
      <c r="H6" s="45"/>
      <c r="I6" s="45"/>
      <c r="J6" s="45"/>
      <c r="K6" s="45"/>
      <c r="L6" s="45"/>
      <c r="M6" s="45"/>
      <c r="N6" s="45"/>
      <c r="O6" s="42"/>
      <c r="P6" s="41"/>
    </row>
    <row r="7" spans="1:16" ht="27.95" customHeight="1" x14ac:dyDescent="0.15">
      <c r="A7" s="41"/>
      <c r="B7" s="46"/>
      <c r="C7" s="84" t="s">
        <v>106</v>
      </c>
      <c r="D7" s="84"/>
      <c r="E7" s="84"/>
      <c r="F7" s="84"/>
      <c r="G7" s="84"/>
      <c r="H7" s="84"/>
      <c r="I7" s="84"/>
      <c r="J7" s="84"/>
      <c r="K7" s="84"/>
      <c r="L7" s="84"/>
      <c r="M7" s="84"/>
      <c r="N7" s="84"/>
      <c r="O7" s="46"/>
      <c r="P7" s="41"/>
    </row>
    <row r="8" spans="1:16" ht="9.9499999999999993" customHeight="1" x14ac:dyDescent="0.15">
      <c r="A8" s="41"/>
      <c r="B8" s="42"/>
      <c r="C8" s="42"/>
      <c r="D8" s="42"/>
      <c r="E8" s="42"/>
      <c r="F8" s="42"/>
      <c r="G8" s="42"/>
      <c r="H8" s="42"/>
      <c r="I8" s="42"/>
      <c r="J8" s="42"/>
      <c r="K8" s="42"/>
      <c r="L8" s="42"/>
      <c r="M8" s="42"/>
      <c r="N8" s="42"/>
      <c r="O8" s="42"/>
      <c r="P8" s="41"/>
    </row>
    <row r="9" spans="1:16" ht="12" customHeight="1" x14ac:dyDescent="0.15">
      <c r="A9" s="23"/>
      <c r="B9" s="24"/>
      <c r="C9" s="24"/>
      <c r="D9" s="24"/>
      <c r="E9" s="24"/>
      <c r="F9" s="24"/>
      <c r="G9" s="24"/>
      <c r="H9" s="24"/>
      <c r="I9" s="24"/>
      <c r="J9" s="24"/>
      <c r="K9" s="24"/>
      <c r="L9" s="24"/>
      <c r="M9" s="24"/>
      <c r="N9" s="24"/>
      <c r="O9" s="24"/>
      <c r="P9" s="23"/>
    </row>
    <row r="10" spans="1:16" ht="15" customHeight="1" x14ac:dyDescent="0.15">
      <c r="A10" s="23"/>
      <c r="B10" s="25" t="s">
        <v>87</v>
      </c>
      <c r="C10" s="26" t="s">
        <v>59</v>
      </c>
      <c r="D10" s="24"/>
      <c r="E10" s="24"/>
      <c r="F10" s="24"/>
      <c r="G10" s="24"/>
      <c r="H10" s="24"/>
      <c r="I10" s="24"/>
      <c r="J10" s="85" t="s">
        <v>95</v>
      </c>
      <c r="K10" s="85"/>
      <c r="L10" s="85"/>
      <c r="M10" s="85"/>
      <c r="N10" s="85"/>
      <c r="O10" s="85"/>
      <c r="P10" s="23"/>
    </row>
    <row r="11" spans="1:16" ht="12" customHeight="1" x14ac:dyDescent="0.15">
      <c r="A11" s="23"/>
      <c r="B11" s="24"/>
      <c r="C11" s="24"/>
      <c r="D11" s="24"/>
      <c r="E11" s="24"/>
      <c r="F11" s="24"/>
      <c r="G11" s="24"/>
      <c r="H11" s="24"/>
      <c r="I11" s="24"/>
      <c r="J11" s="24"/>
      <c r="K11" s="24"/>
      <c r="L11" s="24"/>
      <c r="M11" s="24"/>
      <c r="N11" s="24"/>
      <c r="O11" s="24"/>
      <c r="P11" s="23"/>
    </row>
    <row r="12" spans="1:16" ht="20.100000000000001" customHeight="1" x14ac:dyDescent="0.15">
      <c r="A12" s="23"/>
      <c r="B12" s="86" t="s">
        <v>20</v>
      </c>
      <c r="C12" s="86"/>
      <c r="D12" s="86"/>
      <c r="E12" s="86"/>
      <c r="F12" s="86"/>
      <c r="G12" s="86"/>
      <c r="H12" s="86"/>
      <c r="I12" s="86"/>
      <c r="J12" s="86"/>
      <c r="K12" s="86"/>
      <c r="L12" s="86"/>
      <c r="M12" s="86"/>
      <c r="N12" s="86"/>
      <c r="O12" s="86"/>
      <c r="P12" s="23"/>
    </row>
    <row r="13" spans="1:16" ht="13.5" customHeight="1" x14ac:dyDescent="0.15">
      <c r="A13" s="23"/>
      <c r="B13" s="24"/>
      <c r="C13" s="24"/>
      <c r="D13" s="24"/>
      <c r="E13" s="24"/>
      <c r="F13" s="24"/>
      <c r="G13" s="24"/>
      <c r="H13" s="24"/>
      <c r="I13" s="24"/>
      <c r="J13" s="24"/>
      <c r="K13" s="24"/>
      <c r="L13" s="24"/>
      <c r="M13" s="24"/>
      <c r="N13" s="24"/>
      <c r="O13" s="24"/>
      <c r="P13" s="23"/>
    </row>
    <row r="14" spans="1:16" ht="18" customHeight="1" x14ac:dyDescent="0.15">
      <c r="A14" s="23"/>
      <c r="B14" s="24"/>
      <c r="C14" s="87" t="s">
        <v>32</v>
      </c>
      <c r="D14" s="88"/>
      <c r="E14" s="88"/>
      <c r="F14" s="88"/>
      <c r="G14" s="88"/>
      <c r="H14" s="88"/>
      <c r="I14" s="89"/>
      <c r="J14" s="64" t="s">
        <v>33</v>
      </c>
      <c r="K14" s="64"/>
      <c r="L14" s="64"/>
      <c r="M14" s="64"/>
      <c r="N14" s="24"/>
      <c r="O14" s="24"/>
      <c r="P14" s="23"/>
    </row>
    <row r="15" spans="1:16" ht="18" customHeight="1" x14ac:dyDescent="0.15">
      <c r="A15" s="23"/>
      <c r="B15" s="24"/>
      <c r="C15" s="90"/>
      <c r="D15" s="91"/>
      <c r="E15" s="91"/>
      <c r="F15" s="91"/>
      <c r="G15" s="91"/>
      <c r="H15" s="91"/>
      <c r="I15" s="92"/>
      <c r="J15" s="64" t="s">
        <v>34</v>
      </c>
      <c r="K15" s="64"/>
      <c r="L15" s="64"/>
      <c r="M15" s="64"/>
      <c r="N15" s="24"/>
      <c r="O15" s="24"/>
      <c r="P15" s="23"/>
    </row>
    <row r="16" spans="1:16" ht="18" customHeight="1" x14ac:dyDescent="0.15">
      <c r="A16" s="23"/>
      <c r="B16" s="24"/>
      <c r="C16" s="64" t="s">
        <v>103</v>
      </c>
      <c r="D16" s="93"/>
      <c r="E16" s="93"/>
      <c r="F16" s="93"/>
      <c r="G16" s="93"/>
      <c r="H16" s="93"/>
      <c r="I16" s="94"/>
      <c r="J16" s="64" t="s">
        <v>98</v>
      </c>
      <c r="K16" s="64"/>
      <c r="L16" s="64"/>
      <c r="M16" s="64"/>
      <c r="N16" s="24"/>
      <c r="O16" s="24"/>
      <c r="P16" s="23"/>
    </row>
    <row r="17" spans="1:21" ht="18" customHeight="1" x14ac:dyDescent="0.15">
      <c r="A17" s="23"/>
      <c r="B17" s="24"/>
      <c r="C17" s="87" t="s">
        <v>104</v>
      </c>
      <c r="D17" s="88"/>
      <c r="E17" s="88"/>
      <c r="F17" s="88"/>
      <c r="G17" s="88"/>
      <c r="H17" s="88"/>
      <c r="I17" s="89"/>
      <c r="J17" s="64" t="s">
        <v>91</v>
      </c>
      <c r="K17" s="64"/>
      <c r="L17" s="64"/>
      <c r="M17" s="64"/>
      <c r="N17" s="24"/>
      <c r="O17" s="24"/>
      <c r="P17" s="23"/>
    </row>
    <row r="18" spans="1:21" ht="18" customHeight="1" x14ac:dyDescent="0.15">
      <c r="A18" s="23"/>
      <c r="B18" s="24"/>
      <c r="C18" s="90"/>
      <c r="D18" s="91"/>
      <c r="E18" s="91"/>
      <c r="F18" s="91"/>
      <c r="G18" s="91"/>
      <c r="H18" s="91"/>
      <c r="I18" s="92"/>
      <c r="J18" s="64" t="s">
        <v>99</v>
      </c>
      <c r="K18" s="64"/>
      <c r="L18" s="64"/>
      <c r="M18" s="64"/>
      <c r="N18" s="24"/>
      <c r="O18" s="24"/>
      <c r="P18" s="23"/>
    </row>
    <row r="19" spans="1:21" ht="5.0999999999999996" customHeight="1" x14ac:dyDescent="0.15">
      <c r="A19" s="23"/>
      <c r="B19" s="24"/>
      <c r="C19" s="39"/>
      <c r="D19" s="39"/>
      <c r="E19" s="39"/>
      <c r="F19" s="39"/>
      <c r="G19" s="39"/>
      <c r="H19" s="39"/>
      <c r="I19" s="39"/>
      <c r="J19" s="39"/>
      <c r="K19" s="39"/>
      <c r="L19" s="39"/>
      <c r="M19" s="39"/>
      <c r="N19" s="24"/>
      <c r="O19" s="24"/>
      <c r="P19" s="23"/>
    </row>
    <row r="20" spans="1:21" ht="13.5" customHeight="1" x14ac:dyDescent="0.15">
      <c r="A20" s="23"/>
      <c r="B20" s="24"/>
      <c r="C20" s="65" t="s">
        <v>89</v>
      </c>
      <c r="D20" s="65"/>
      <c r="E20" s="65"/>
      <c r="F20" s="65"/>
      <c r="G20" s="65"/>
      <c r="H20" s="65"/>
      <c r="I20" s="65"/>
      <c r="J20" s="65"/>
      <c r="K20" s="65"/>
      <c r="L20" s="65"/>
      <c r="M20" s="65"/>
      <c r="N20" s="65"/>
      <c r="O20" s="24"/>
      <c r="P20" s="23"/>
    </row>
    <row r="21" spans="1:21" ht="13.5" customHeight="1" x14ac:dyDescent="0.15">
      <c r="A21" s="23"/>
      <c r="B21" s="24"/>
      <c r="C21" s="65" t="s">
        <v>100</v>
      </c>
      <c r="D21" s="65"/>
      <c r="E21" s="65"/>
      <c r="F21" s="65"/>
      <c r="G21" s="65"/>
      <c r="H21" s="65"/>
      <c r="I21" s="65"/>
      <c r="J21" s="65"/>
      <c r="K21" s="65"/>
      <c r="L21" s="65"/>
      <c r="M21" s="65"/>
      <c r="N21" s="65"/>
      <c r="O21" s="24"/>
      <c r="P21" s="23"/>
      <c r="U21" t="s">
        <v>92</v>
      </c>
    </row>
    <row r="22" spans="1:21" ht="13.5" customHeight="1" x14ac:dyDescent="0.15">
      <c r="A22" s="23"/>
      <c r="B22" s="24"/>
      <c r="C22" s="65" t="s">
        <v>90</v>
      </c>
      <c r="D22" s="65"/>
      <c r="E22" s="65"/>
      <c r="F22" s="65"/>
      <c r="G22" s="65"/>
      <c r="H22" s="65"/>
      <c r="I22" s="65"/>
      <c r="J22" s="65"/>
      <c r="K22" s="65"/>
      <c r="L22" s="65"/>
      <c r="M22" s="65"/>
      <c r="N22" s="65"/>
      <c r="O22" s="24"/>
      <c r="P22" s="23"/>
      <c r="U22" t="s">
        <v>93</v>
      </c>
    </row>
    <row r="23" spans="1:21" ht="13.5" customHeight="1" x14ac:dyDescent="0.15">
      <c r="A23" s="23"/>
      <c r="B23" s="47"/>
      <c r="C23" s="65" t="s">
        <v>82</v>
      </c>
      <c r="D23" s="65"/>
      <c r="E23" s="65"/>
      <c r="F23" s="65"/>
      <c r="G23" s="65"/>
      <c r="H23" s="65"/>
      <c r="I23" s="65"/>
      <c r="J23" s="65"/>
      <c r="K23" s="65"/>
      <c r="L23" s="65"/>
      <c r="M23" s="65"/>
      <c r="N23" s="65"/>
      <c r="O23" s="65"/>
      <c r="P23" s="23"/>
    </row>
    <row r="24" spans="1:21" ht="13.5" customHeight="1" x14ac:dyDescent="0.15">
      <c r="A24" s="23"/>
      <c r="B24" s="24"/>
      <c r="C24" s="65" t="s">
        <v>84</v>
      </c>
      <c r="D24" s="65"/>
      <c r="E24" s="65"/>
      <c r="F24" s="65"/>
      <c r="G24" s="65"/>
      <c r="H24" s="65"/>
      <c r="I24" s="65"/>
      <c r="J24" s="65"/>
      <c r="K24" s="65"/>
      <c r="L24" s="65"/>
      <c r="M24" s="65"/>
      <c r="N24" s="65"/>
      <c r="O24" s="65"/>
      <c r="P24" s="65"/>
    </row>
    <row r="25" spans="1:21" ht="13.5" customHeight="1" x14ac:dyDescent="0.15">
      <c r="A25" s="23"/>
      <c r="B25" s="27" t="s">
        <v>36</v>
      </c>
      <c r="C25" s="65" t="s">
        <v>101</v>
      </c>
      <c r="D25" s="65"/>
      <c r="E25" s="65"/>
      <c r="F25" s="65"/>
      <c r="G25" s="65"/>
      <c r="H25" s="65"/>
      <c r="I25" s="65"/>
      <c r="J25" s="65"/>
      <c r="K25" s="65"/>
      <c r="L25" s="65"/>
      <c r="M25" s="65"/>
      <c r="N25" s="65"/>
      <c r="O25" s="24"/>
      <c r="P25" s="23"/>
    </row>
    <row r="26" spans="1:21" ht="13.5" customHeight="1" x14ac:dyDescent="0.15">
      <c r="A26" s="23"/>
      <c r="B26" s="27" t="s">
        <v>35</v>
      </c>
      <c r="C26" s="65" t="s">
        <v>85</v>
      </c>
      <c r="D26" s="65"/>
      <c r="E26" s="65"/>
      <c r="F26" s="65"/>
      <c r="G26" s="65"/>
      <c r="H26" s="65"/>
      <c r="I26" s="65"/>
      <c r="J26" s="65"/>
      <c r="K26" s="65"/>
      <c r="L26" s="65"/>
      <c r="M26" s="65"/>
      <c r="N26" s="65"/>
      <c r="O26" s="65"/>
      <c r="P26" s="65"/>
    </row>
    <row r="27" spans="1:21" ht="13.5" customHeight="1" x14ac:dyDescent="0.15">
      <c r="A27" s="23"/>
      <c r="B27" s="24"/>
      <c r="C27" s="24"/>
      <c r="D27" s="24"/>
      <c r="E27" s="24"/>
      <c r="F27" s="24"/>
      <c r="G27" s="24"/>
      <c r="H27" s="24"/>
      <c r="I27" s="24"/>
      <c r="J27" s="24"/>
      <c r="K27" s="24"/>
      <c r="L27" s="24"/>
      <c r="M27" s="24"/>
      <c r="N27" s="24"/>
      <c r="O27" s="24"/>
      <c r="P27" s="23"/>
    </row>
    <row r="28" spans="1:21" ht="13.5" customHeight="1" x14ac:dyDescent="0.15">
      <c r="A28" s="23"/>
      <c r="B28" s="80" t="s">
        <v>88</v>
      </c>
      <c r="C28" s="80"/>
      <c r="D28" s="80"/>
      <c r="E28" s="80"/>
      <c r="F28" s="80"/>
      <c r="G28" s="80"/>
      <c r="H28" s="80"/>
      <c r="I28" s="80"/>
      <c r="J28" s="80"/>
      <c r="K28" s="80"/>
      <c r="L28" s="80"/>
      <c r="M28" s="80"/>
      <c r="N28" s="80"/>
      <c r="O28" s="80"/>
      <c r="P28" s="23"/>
    </row>
    <row r="29" spans="1:21" ht="18" customHeight="1" x14ac:dyDescent="0.15">
      <c r="A29" s="23"/>
      <c r="B29" s="28" t="s">
        <v>5</v>
      </c>
      <c r="C29" s="95"/>
      <c r="D29" s="95"/>
      <c r="E29" s="95"/>
      <c r="F29" s="95"/>
      <c r="G29" s="29"/>
      <c r="H29" s="64" t="s">
        <v>81</v>
      </c>
      <c r="I29" s="64"/>
      <c r="J29" s="95"/>
      <c r="K29" s="95"/>
      <c r="L29" s="95"/>
      <c r="M29" s="95"/>
      <c r="N29" s="95"/>
      <c r="O29" s="95"/>
      <c r="P29" s="23"/>
    </row>
    <row r="30" spans="1:21" ht="13.5" customHeight="1" x14ac:dyDescent="0.15">
      <c r="A30" s="23"/>
      <c r="B30" s="24"/>
      <c r="C30" s="24"/>
      <c r="D30" s="24"/>
      <c r="E30" s="24"/>
      <c r="F30" s="24"/>
      <c r="G30" s="24"/>
      <c r="H30" s="24"/>
      <c r="I30" s="24"/>
      <c r="J30" s="24"/>
      <c r="K30" s="24"/>
      <c r="L30" s="24"/>
      <c r="M30" s="24"/>
      <c r="N30" s="24"/>
      <c r="O30" s="24"/>
      <c r="P30" s="23"/>
    </row>
    <row r="31" spans="1:21" ht="13.5" customHeight="1" x14ac:dyDescent="0.15">
      <c r="A31" s="23"/>
      <c r="B31" s="65" t="s">
        <v>21</v>
      </c>
      <c r="C31" s="65"/>
      <c r="D31" s="65"/>
      <c r="E31" s="65"/>
      <c r="F31" s="65"/>
      <c r="G31" s="65"/>
      <c r="H31" s="65"/>
      <c r="I31" s="65"/>
      <c r="J31" s="65"/>
      <c r="K31" s="65"/>
      <c r="L31" s="65"/>
      <c r="M31" s="65"/>
      <c r="N31" s="65"/>
      <c r="O31" s="65"/>
      <c r="P31" s="23"/>
    </row>
    <row r="32" spans="1:21" ht="18" customHeight="1" x14ac:dyDescent="0.15">
      <c r="A32" s="23"/>
      <c r="B32" s="96"/>
      <c r="C32" s="97"/>
      <c r="D32" s="97"/>
      <c r="E32" s="97"/>
      <c r="F32" s="98"/>
      <c r="G32" s="24"/>
      <c r="H32" s="24"/>
      <c r="I32" s="24"/>
      <c r="J32" s="24"/>
      <c r="K32" s="24"/>
      <c r="L32" s="24"/>
      <c r="M32" s="24"/>
      <c r="N32" s="24"/>
      <c r="O32" s="24"/>
      <c r="P32" s="23"/>
    </row>
    <row r="33" spans="1:16" ht="13.5" customHeight="1" x14ac:dyDescent="0.15">
      <c r="A33" s="23"/>
      <c r="B33" s="24"/>
      <c r="C33" s="24"/>
      <c r="D33" s="24"/>
      <c r="E33" s="24"/>
      <c r="F33" s="24"/>
      <c r="G33" s="24"/>
      <c r="H33" s="24"/>
      <c r="I33" s="24"/>
      <c r="J33" s="24"/>
      <c r="K33" s="24"/>
      <c r="L33" s="24"/>
      <c r="M33" s="24"/>
      <c r="N33" s="24"/>
      <c r="O33" s="24"/>
      <c r="P33" s="23"/>
    </row>
    <row r="34" spans="1:16" ht="13.5" customHeight="1" x14ac:dyDescent="0.15">
      <c r="A34" s="23"/>
      <c r="B34" s="65" t="s">
        <v>28</v>
      </c>
      <c r="C34" s="65"/>
      <c r="D34" s="65"/>
      <c r="E34" s="65"/>
      <c r="F34" s="65"/>
      <c r="G34" s="65"/>
      <c r="H34" s="65"/>
      <c r="I34" s="65"/>
      <c r="J34" s="65"/>
      <c r="K34" s="65"/>
      <c r="L34" s="65"/>
      <c r="M34" s="65"/>
      <c r="N34" s="65"/>
      <c r="O34" s="65"/>
      <c r="P34" s="23"/>
    </row>
    <row r="35" spans="1:16" ht="18" customHeight="1" x14ac:dyDescent="0.15">
      <c r="A35" s="23"/>
      <c r="B35" s="64" t="s">
        <v>29</v>
      </c>
      <c r="C35" s="64"/>
      <c r="D35" s="96"/>
      <c r="E35" s="97"/>
      <c r="F35" s="97"/>
      <c r="G35" s="97"/>
      <c r="H35" s="97"/>
      <c r="I35" s="97"/>
      <c r="J35" s="97"/>
      <c r="K35" s="97"/>
      <c r="L35" s="97"/>
      <c r="M35" s="97"/>
      <c r="N35" s="97"/>
      <c r="O35" s="98"/>
      <c r="P35" s="23"/>
    </row>
    <row r="36" spans="1:16" ht="18" customHeight="1" x14ac:dyDescent="0.15">
      <c r="A36" s="23"/>
      <c r="B36" s="99" t="s">
        <v>30</v>
      </c>
      <c r="C36" s="99"/>
      <c r="D36" s="100"/>
      <c r="E36" s="95"/>
      <c r="F36" s="95"/>
      <c r="G36" s="95"/>
      <c r="H36" s="95"/>
      <c r="I36" s="95"/>
      <c r="J36" s="95"/>
      <c r="K36" s="95"/>
      <c r="L36" s="95"/>
      <c r="M36" s="95"/>
      <c r="N36" s="95"/>
      <c r="O36" s="95"/>
      <c r="P36" s="23"/>
    </row>
    <row r="37" spans="1:16" ht="18" customHeight="1" x14ac:dyDescent="0.15">
      <c r="A37" s="23"/>
      <c r="B37" s="99" t="s">
        <v>31</v>
      </c>
      <c r="C37" s="99"/>
      <c r="D37" s="95"/>
      <c r="E37" s="95"/>
      <c r="F37" s="95"/>
      <c r="G37" s="95"/>
      <c r="H37" s="95"/>
      <c r="I37" s="95"/>
      <c r="J37" s="95"/>
      <c r="K37" s="95"/>
      <c r="L37" s="95"/>
      <c r="M37" s="95"/>
      <c r="N37" s="95"/>
      <c r="O37" s="95"/>
      <c r="P37" s="23"/>
    </row>
    <row r="38" spans="1:16" ht="13.5" customHeight="1" x14ac:dyDescent="0.15">
      <c r="A38" s="23"/>
      <c r="B38" s="24"/>
      <c r="C38" s="24"/>
      <c r="D38" s="24"/>
      <c r="E38" s="24"/>
      <c r="F38" s="24"/>
      <c r="G38" s="24"/>
      <c r="H38" s="24"/>
      <c r="I38" s="24"/>
      <c r="J38" s="24"/>
      <c r="K38" s="24"/>
      <c r="L38" s="24"/>
      <c r="M38" s="24"/>
      <c r="N38" s="24"/>
      <c r="O38" s="24"/>
      <c r="P38" s="23"/>
    </row>
    <row r="39" spans="1:16" ht="13.5" customHeight="1" x14ac:dyDescent="0.15">
      <c r="A39" s="23"/>
      <c r="B39" s="65" t="s">
        <v>26</v>
      </c>
      <c r="C39" s="65"/>
      <c r="D39" s="65"/>
      <c r="E39" s="65"/>
      <c r="F39" s="65"/>
      <c r="G39" s="65"/>
      <c r="H39" s="65"/>
      <c r="I39" s="65"/>
      <c r="J39" s="65"/>
      <c r="K39" s="65"/>
      <c r="L39" s="65"/>
      <c r="M39" s="65"/>
      <c r="N39" s="65"/>
      <c r="O39" s="65"/>
      <c r="P39" s="23"/>
    </row>
    <row r="40" spans="1:16" ht="18" customHeight="1" x14ac:dyDescent="0.15">
      <c r="A40" s="23"/>
      <c r="B40" s="70"/>
      <c r="C40" s="71"/>
      <c r="D40" s="71"/>
      <c r="E40" s="72"/>
      <c r="F40" s="24"/>
      <c r="G40" s="24"/>
      <c r="H40" s="24"/>
      <c r="I40" s="24"/>
      <c r="J40" s="24"/>
      <c r="K40" s="24"/>
      <c r="L40" s="24"/>
      <c r="M40" s="24"/>
      <c r="N40" s="24"/>
      <c r="O40" s="24"/>
      <c r="P40" s="23"/>
    </row>
    <row r="41" spans="1:16" ht="15" customHeight="1" x14ac:dyDescent="0.15">
      <c r="A41" s="23"/>
      <c r="B41" s="78" t="s">
        <v>80</v>
      </c>
      <c r="C41" s="78"/>
      <c r="D41" s="78"/>
      <c r="E41" s="78"/>
      <c r="F41" s="78"/>
      <c r="G41" s="78"/>
      <c r="H41" s="78"/>
      <c r="I41" s="78"/>
      <c r="J41" s="78"/>
      <c r="K41" s="78"/>
      <c r="L41" s="78"/>
      <c r="M41" s="78"/>
      <c r="N41" s="78"/>
      <c r="O41" s="78"/>
      <c r="P41" s="23"/>
    </row>
    <row r="42" spans="1:16" ht="13.5" customHeight="1" x14ac:dyDescent="0.15">
      <c r="A42" s="23"/>
      <c r="B42" s="24"/>
      <c r="C42" s="24"/>
      <c r="D42" s="24"/>
      <c r="E42" s="24"/>
      <c r="F42" s="24"/>
      <c r="G42" s="24"/>
      <c r="H42" s="24"/>
      <c r="I42" s="24"/>
      <c r="J42" s="24"/>
      <c r="K42" s="24"/>
      <c r="L42" s="24"/>
      <c r="M42" s="24"/>
      <c r="N42" s="24"/>
      <c r="O42" s="24"/>
      <c r="P42" s="23"/>
    </row>
    <row r="43" spans="1:16" ht="13.5" customHeight="1" x14ac:dyDescent="0.15">
      <c r="A43" s="23"/>
      <c r="B43" s="65" t="s">
        <v>96</v>
      </c>
      <c r="C43" s="65"/>
      <c r="D43" s="65"/>
      <c r="E43" s="65"/>
      <c r="F43" s="65"/>
      <c r="G43" s="65"/>
      <c r="H43" s="65"/>
      <c r="I43" s="65"/>
      <c r="J43" s="65"/>
      <c r="K43" s="65"/>
      <c r="L43" s="65"/>
      <c r="M43" s="65"/>
      <c r="N43" s="65"/>
      <c r="O43" s="65"/>
      <c r="P43" s="23"/>
    </row>
    <row r="44" spans="1:16" ht="18" customHeight="1" x14ac:dyDescent="0.15">
      <c r="A44" s="23"/>
      <c r="B44" s="74"/>
      <c r="C44" s="74"/>
      <c r="D44" s="75" t="s">
        <v>83</v>
      </c>
      <c r="E44" s="76"/>
      <c r="F44" s="76"/>
      <c r="G44" s="76"/>
      <c r="H44" s="76"/>
      <c r="I44" s="76"/>
      <c r="J44" s="76"/>
      <c r="K44" s="77"/>
      <c r="L44" s="18"/>
      <c r="M44" s="24"/>
      <c r="N44" s="24"/>
      <c r="O44" s="24"/>
      <c r="P44" s="23"/>
    </row>
    <row r="45" spans="1:16" ht="13.5" customHeight="1" x14ac:dyDescent="0.15">
      <c r="A45" s="23"/>
      <c r="B45" s="65"/>
      <c r="C45" s="65"/>
      <c r="D45" s="65"/>
      <c r="E45" s="65"/>
      <c r="F45" s="65"/>
      <c r="G45" s="65"/>
      <c r="H45" s="65"/>
      <c r="I45" s="65"/>
      <c r="J45" s="30"/>
      <c r="K45" s="24"/>
      <c r="L45" s="24"/>
      <c r="M45" s="24"/>
      <c r="N45" s="24"/>
      <c r="O45" s="24"/>
      <c r="P45" s="23"/>
    </row>
    <row r="46" spans="1:16" ht="13.5" customHeight="1" x14ac:dyDescent="0.15">
      <c r="A46" s="23"/>
      <c r="B46" s="65" t="s">
        <v>27</v>
      </c>
      <c r="C46" s="65"/>
      <c r="D46" s="65"/>
      <c r="E46" s="65"/>
      <c r="F46" s="65"/>
      <c r="G46" s="65"/>
      <c r="H46" s="65"/>
      <c r="I46" s="65"/>
      <c r="J46" s="65"/>
      <c r="K46" s="65"/>
      <c r="L46" s="65"/>
      <c r="M46" s="65"/>
      <c r="N46" s="65"/>
      <c r="O46" s="65"/>
      <c r="P46" s="23"/>
    </row>
    <row r="47" spans="1:16" ht="18" customHeight="1" x14ac:dyDescent="0.15">
      <c r="A47" s="23"/>
      <c r="B47" s="70"/>
      <c r="C47" s="71"/>
      <c r="D47" s="72"/>
      <c r="E47" s="24"/>
      <c r="F47" s="24"/>
      <c r="G47" s="24"/>
      <c r="H47" s="24"/>
      <c r="I47" s="24"/>
      <c r="J47" s="24"/>
      <c r="K47" s="24"/>
      <c r="L47" s="24"/>
      <c r="M47" s="24"/>
      <c r="N47" s="24"/>
      <c r="O47" s="24"/>
      <c r="P47" s="23"/>
    </row>
    <row r="48" spans="1:16" ht="13.5" customHeight="1" x14ac:dyDescent="0.15">
      <c r="A48" s="23"/>
      <c r="B48" s="24"/>
      <c r="C48" s="24"/>
      <c r="D48" s="24"/>
      <c r="E48" s="24"/>
      <c r="F48" s="24"/>
      <c r="G48" s="24"/>
      <c r="H48" s="24"/>
      <c r="I48" s="24"/>
      <c r="J48" s="24"/>
      <c r="K48" s="24"/>
      <c r="L48" s="24"/>
      <c r="M48" s="24"/>
      <c r="N48" s="24"/>
      <c r="O48" s="24"/>
      <c r="P48" s="23"/>
    </row>
    <row r="49" spans="1:16" x14ac:dyDescent="0.15">
      <c r="A49" s="4"/>
      <c r="B49" s="4"/>
      <c r="C49" s="4"/>
      <c r="D49" s="4"/>
      <c r="E49" s="4"/>
      <c r="F49" s="4"/>
      <c r="G49" s="4"/>
      <c r="H49" s="4"/>
      <c r="I49" s="4"/>
      <c r="J49" s="4"/>
      <c r="K49" s="4"/>
      <c r="L49" s="4"/>
      <c r="M49" s="4"/>
      <c r="N49" s="4"/>
      <c r="O49" s="4"/>
      <c r="P49" s="4"/>
    </row>
    <row r="50" spans="1:16" x14ac:dyDescent="0.15">
      <c r="A50" s="4"/>
      <c r="B50" s="5" t="str">
        <f>$B$10</f>
        <v xml:space="preserve">No. </v>
      </c>
      <c r="C50" s="4" t="s">
        <v>59</v>
      </c>
      <c r="D50" s="4"/>
      <c r="E50" s="4"/>
      <c r="F50" s="4"/>
      <c r="G50" s="4"/>
      <c r="H50" s="4"/>
      <c r="I50" s="4"/>
      <c r="J50" s="56" t="str">
        <f>$J$10</f>
        <v>(西暦）     年   月   日</v>
      </c>
      <c r="K50" s="56"/>
      <c r="L50" s="56"/>
      <c r="M50" s="56"/>
      <c r="N50" s="56"/>
      <c r="O50" s="56"/>
      <c r="P50" s="4"/>
    </row>
    <row r="51" spans="1:16" ht="20.100000000000001" customHeight="1" x14ac:dyDescent="0.15">
      <c r="A51" s="4"/>
      <c r="B51" s="73" t="s">
        <v>60</v>
      </c>
      <c r="C51" s="73"/>
      <c r="D51" s="73"/>
      <c r="E51" s="73"/>
      <c r="F51" s="73"/>
      <c r="G51" s="73"/>
      <c r="H51" s="73"/>
      <c r="I51" s="73"/>
      <c r="J51" s="73"/>
      <c r="K51" s="73"/>
      <c r="L51" s="73"/>
      <c r="M51" s="73"/>
      <c r="N51" s="73"/>
      <c r="O51" s="73"/>
      <c r="P51" s="4"/>
    </row>
    <row r="52" spans="1:16" ht="9.9499999999999993" customHeight="1" x14ac:dyDescent="0.15">
      <c r="A52" s="4"/>
      <c r="B52" s="9"/>
      <c r="C52" s="9"/>
      <c r="D52" s="9"/>
      <c r="E52" s="9"/>
      <c r="F52" s="9"/>
      <c r="G52" s="9"/>
      <c r="H52" s="9"/>
      <c r="I52" s="9"/>
      <c r="J52" s="9"/>
      <c r="K52" s="9"/>
      <c r="L52" s="9"/>
      <c r="M52" s="9"/>
      <c r="N52" s="9"/>
      <c r="O52" s="9"/>
      <c r="P52" s="4"/>
    </row>
    <row r="53" spans="1:16" ht="85.5" customHeight="1" x14ac:dyDescent="0.15">
      <c r="A53" s="4"/>
      <c r="B53" s="131" t="s">
        <v>112</v>
      </c>
      <c r="C53" s="69"/>
      <c r="D53" s="69"/>
      <c r="E53" s="69"/>
      <c r="F53" s="69"/>
      <c r="G53" s="69"/>
      <c r="H53" s="69"/>
      <c r="I53" s="69"/>
      <c r="J53" s="69"/>
      <c r="K53" s="69"/>
      <c r="L53" s="69"/>
      <c r="M53" s="69"/>
      <c r="N53" s="69"/>
      <c r="O53" s="69"/>
      <c r="P53" s="4"/>
    </row>
    <row r="54" spans="1:16" ht="13.5" customHeight="1" x14ac:dyDescent="0.15">
      <c r="A54" s="4"/>
      <c r="B54" s="10"/>
      <c r="C54" s="10"/>
      <c r="D54" s="10"/>
      <c r="E54" s="10"/>
      <c r="F54" s="10"/>
      <c r="G54" s="10"/>
      <c r="H54" s="10"/>
      <c r="I54" s="10"/>
      <c r="J54" s="10"/>
      <c r="K54" s="10"/>
      <c r="L54" s="10"/>
      <c r="M54" s="10"/>
      <c r="N54" s="10"/>
      <c r="O54" s="10"/>
      <c r="P54" s="4"/>
    </row>
    <row r="55" spans="1:16" ht="18" customHeight="1" x14ac:dyDescent="0.15">
      <c r="A55" s="4"/>
      <c r="B55" s="11"/>
      <c r="C55" s="61" t="s">
        <v>105</v>
      </c>
      <c r="D55" s="61"/>
      <c r="E55" s="61"/>
      <c r="F55" s="61"/>
      <c r="G55" s="61"/>
      <c r="H55" s="61"/>
      <c r="I55" s="61"/>
      <c r="J55" s="62"/>
      <c r="K55" s="63"/>
      <c r="L55" s="63"/>
      <c r="M55" s="63"/>
      <c r="N55" s="10"/>
      <c r="O55" s="10"/>
      <c r="P55" s="4"/>
    </row>
    <row r="56" spans="1:16" ht="13.5" customHeight="1" x14ac:dyDescent="0.15">
      <c r="A56" s="4"/>
      <c r="B56" s="9"/>
      <c r="C56" s="9"/>
      <c r="D56" s="9"/>
      <c r="E56" s="9"/>
      <c r="F56" s="9"/>
      <c r="G56" s="9"/>
      <c r="H56" s="9"/>
      <c r="I56" s="9"/>
      <c r="J56" s="9"/>
      <c r="K56" s="9"/>
      <c r="L56" s="9"/>
      <c r="M56" s="9"/>
      <c r="N56" s="9"/>
      <c r="O56" s="9"/>
      <c r="P56" s="4"/>
    </row>
    <row r="57" spans="1:16" ht="20.100000000000001" customHeight="1" x14ac:dyDescent="0.15">
      <c r="A57" s="4"/>
      <c r="B57" s="57" t="s">
        <v>61</v>
      </c>
      <c r="C57" s="57"/>
      <c r="D57" s="57"/>
      <c r="E57" s="57"/>
      <c r="F57" s="57"/>
      <c r="G57" s="57"/>
      <c r="H57" s="57"/>
      <c r="I57" s="57"/>
      <c r="J57" s="57"/>
      <c r="K57" s="57"/>
      <c r="L57" s="57"/>
      <c r="M57" s="57"/>
      <c r="N57" s="57"/>
      <c r="O57" s="57"/>
      <c r="P57" s="4"/>
    </row>
    <row r="58" spans="1:16" ht="9.9499999999999993" customHeight="1" x14ac:dyDescent="0.15">
      <c r="A58" s="4"/>
      <c r="B58" s="4"/>
      <c r="C58" s="4"/>
      <c r="D58" s="4"/>
      <c r="E58" s="4"/>
      <c r="F58" s="4"/>
      <c r="G58" s="4"/>
      <c r="H58" s="4"/>
      <c r="I58" s="4"/>
      <c r="J58" s="4"/>
      <c r="K58" s="4"/>
      <c r="L58" s="4"/>
      <c r="M58" s="4"/>
      <c r="N58" s="4"/>
      <c r="O58" s="4"/>
      <c r="P58" s="4"/>
    </row>
    <row r="59" spans="1:16" ht="20.100000000000001" customHeight="1" x14ac:dyDescent="0.15">
      <c r="A59" s="4"/>
      <c r="B59" s="53" t="s">
        <v>50</v>
      </c>
      <c r="C59" s="53"/>
      <c r="D59" s="53"/>
      <c r="E59" s="53"/>
      <c r="F59" s="53"/>
      <c r="G59" s="53"/>
      <c r="H59" s="53"/>
      <c r="I59" s="53"/>
      <c r="J59" s="53"/>
      <c r="K59" s="53"/>
      <c r="L59" s="53"/>
      <c r="M59" s="53"/>
      <c r="N59" s="53"/>
      <c r="O59" s="53"/>
      <c r="P59" s="4"/>
    </row>
    <row r="60" spans="1:16" ht="18" customHeight="1" x14ac:dyDescent="0.15">
      <c r="A60" s="4"/>
      <c r="B60" s="58" t="s">
        <v>32</v>
      </c>
      <c r="C60" s="58"/>
      <c r="D60" s="58" t="str">
        <f>IF($B$40="", "", $B$40)</f>
        <v/>
      </c>
      <c r="E60" s="58"/>
      <c r="F60" s="58"/>
      <c r="G60" s="59">
        <f>選択リスト一覧!$G$39</f>
        <v>0</v>
      </c>
      <c r="H60" s="60"/>
      <c r="I60" s="6" t="s">
        <v>39</v>
      </c>
      <c r="J60" s="4"/>
      <c r="K60" s="4"/>
      <c r="L60" s="4"/>
      <c r="M60" s="4"/>
      <c r="N60" s="4"/>
      <c r="O60" s="4"/>
      <c r="P60" s="4"/>
    </row>
    <row r="61" spans="1:16" ht="18" customHeight="1" x14ac:dyDescent="0.15">
      <c r="A61" s="4"/>
      <c r="B61" s="58" t="s">
        <v>24</v>
      </c>
      <c r="C61" s="58"/>
      <c r="D61" s="54">
        <f>IF($L$44="", $B$44, $L$44)</f>
        <v>0</v>
      </c>
      <c r="E61" s="55"/>
      <c r="F61" s="6" t="s">
        <v>58</v>
      </c>
      <c r="G61" s="59">
        <f>$D$61*4000</f>
        <v>0</v>
      </c>
      <c r="H61" s="60"/>
      <c r="I61" s="6" t="s">
        <v>39</v>
      </c>
      <c r="J61" s="4"/>
      <c r="K61" s="4"/>
      <c r="L61" s="4"/>
      <c r="M61" s="4"/>
      <c r="N61" s="4"/>
      <c r="O61" s="4"/>
      <c r="P61" s="4"/>
    </row>
    <row r="62" spans="1:16" ht="18" customHeight="1" x14ac:dyDescent="0.15">
      <c r="A62" s="4"/>
      <c r="B62" s="58" t="s">
        <v>37</v>
      </c>
      <c r="C62" s="58"/>
      <c r="D62" s="58" t="str">
        <f>IF($B$47="", "", $B$47)</f>
        <v/>
      </c>
      <c r="E62" s="58"/>
      <c r="F62" s="58"/>
      <c r="G62" s="59">
        <f>選択リスト一覧!$I$42</f>
        <v>0</v>
      </c>
      <c r="H62" s="60"/>
      <c r="I62" s="6" t="s">
        <v>39</v>
      </c>
      <c r="J62" s="4"/>
      <c r="K62" s="4"/>
      <c r="L62" s="4"/>
      <c r="M62" s="4"/>
      <c r="N62" s="4"/>
      <c r="O62" s="4"/>
      <c r="P62" s="4"/>
    </row>
    <row r="63" spans="1:16" ht="18" customHeight="1" x14ac:dyDescent="0.15">
      <c r="A63" s="4"/>
      <c r="B63" s="58" t="s">
        <v>38</v>
      </c>
      <c r="C63" s="58"/>
      <c r="D63" s="59">
        <f>SUM($G$60:$G$62)</f>
        <v>0</v>
      </c>
      <c r="E63" s="60"/>
      <c r="F63" s="60"/>
      <c r="G63" s="60"/>
      <c r="H63" s="60"/>
      <c r="I63" s="6" t="s">
        <v>39</v>
      </c>
      <c r="J63" s="4"/>
      <c r="K63" s="4"/>
      <c r="L63" s="4"/>
      <c r="M63" s="4"/>
      <c r="N63" s="4"/>
      <c r="O63" s="4"/>
      <c r="P63" s="4"/>
    </row>
    <row r="64" spans="1:16" x14ac:dyDescent="0.15">
      <c r="A64" s="4"/>
      <c r="B64" s="4"/>
      <c r="C64" s="4"/>
      <c r="D64" s="4"/>
      <c r="E64" s="4"/>
      <c r="F64" s="4"/>
      <c r="G64" s="4"/>
      <c r="H64" s="4"/>
      <c r="I64" s="4"/>
      <c r="J64" s="4"/>
      <c r="K64" s="4"/>
      <c r="L64" s="4"/>
      <c r="M64" s="4"/>
      <c r="N64" s="4"/>
      <c r="O64" s="4"/>
      <c r="P64" s="4"/>
    </row>
    <row r="65" spans="1:16" x14ac:dyDescent="0.15">
      <c r="A65" s="4"/>
      <c r="B65" s="4"/>
      <c r="C65" s="4"/>
      <c r="D65" s="4"/>
      <c r="E65" s="4"/>
      <c r="F65" s="4"/>
      <c r="G65" s="4"/>
      <c r="H65" s="4"/>
      <c r="I65" s="4"/>
      <c r="J65" s="4"/>
      <c r="K65" s="4"/>
      <c r="L65" s="4"/>
      <c r="M65" s="4"/>
      <c r="N65" s="4"/>
      <c r="O65" s="4"/>
      <c r="P65" s="4"/>
    </row>
    <row r="66" spans="1:16" ht="18" customHeight="1" x14ac:dyDescent="0.15">
      <c r="A66" s="4"/>
      <c r="B66" s="66"/>
      <c r="C66" s="66"/>
      <c r="D66" s="66"/>
      <c r="E66" s="66"/>
      <c r="F66" s="68" t="s">
        <v>70</v>
      </c>
      <c r="G66" s="68"/>
      <c r="H66" s="68"/>
      <c r="I66" s="68"/>
      <c r="J66" s="68"/>
      <c r="K66" s="68"/>
      <c r="L66" s="67">
        <f>IF(OR($K$55="", $K$55="事前振込"), $D$63,0)</f>
        <v>0</v>
      </c>
      <c r="M66" s="67"/>
      <c r="N66" s="8" t="s">
        <v>69</v>
      </c>
      <c r="O66" s="4"/>
      <c r="P66" s="4"/>
    </row>
    <row r="67" spans="1:16" x14ac:dyDescent="0.15">
      <c r="A67" s="4"/>
      <c r="B67" s="4"/>
      <c r="C67" s="4"/>
      <c r="D67" s="4"/>
      <c r="E67" s="4"/>
      <c r="F67" s="4"/>
      <c r="G67" s="4"/>
      <c r="H67" s="4"/>
      <c r="I67" s="4"/>
      <c r="J67" s="4"/>
      <c r="K67" s="4"/>
      <c r="L67" s="7"/>
      <c r="M67" s="7"/>
      <c r="N67" s="4"/>
      <c r="O67" s="4"/>
      <c r="P67" s="4"/>
    </row>
    <row r="68" spans="1:16" ht="18" customHeight="1" x14ac:dyDescent="0.15">
      <c r="A68" s="4"/>
      <c r="B68" s="66"/>
      <c r="C68" s="66"/>
      <c r="D68" s="66"/>
      <c r="E68" s="66"/>
      <c r="F68" s="68" t="s">
        <v>71</v>
      </c>
      <c r="G68" s="68"/>
      <c r="H68" s="68"/>
      <c r="I68" s="68"/>
      <c r="J68" s="68"/>
      <c r="K68" s="68"/>
      <c r="L68" s="67">
        <f>IF(OR($K$55="", $K$55="事前振込"),0, $D$63)</f>
        <v>0</v>
      </c>
      <c r="M68" s="67"/>
      <c r="N68" s="8" t="s">
        <v>69</v>
      </c>
      <c r="O68" s="4"/>
      <c r="P68" s="4"/>
    </row>
    <row r="69" spans="1:16" ht="18" customHeight="1" x14ac:dyDescent="0.15">
      <c r="A69" s="4"/>
      <c r="B69" s="15"/>
      <c r="C69" s="15"/>
      <c r="D69" s="15"/>
      <c r="E69" s="15"/>
      <c r="F69" s="16"/>
      <c r="G69" s="16"/>
      <c r="H69" s="16"/>
      <c r="I69" s="16"/>
      <c r="J69" s="16"/>
      <c r="K69" s="16"/>
      <c r="L69" s="17"/>
      <c r="M69" s="17"/>
      <c r="N69" s="14"/>
      <c r="O69" s="4"/>
      <c r="P69" s="4"/>
    </row>
    <row r="70" spans="1:16" x14ac:dyDescent="0.15">
      <c r="A70" s="4"/>
      <c r="B70" s="4"/>
      <c r="C70" s="4"/>
      <c r="D70" s="4"/>
      <c r="E70" s="4"/>
      <c r="F70" s="4"/>
      <c r="G70" s="4"/>
      <c r="H70" s="4"/>
      <c r="I70" s="4"/>
      <c r="J70" s="4"/>
      <c r="K70" s="4"/>
      <c r="L70" s="4"/>
      <c r="M70" s="4"/>
      <c r="N70" s="4"/>
      <c r="O70" s="4"/>
      <c r="P70" s="7" t="s">
        <v>107</v>
      </c>
    </row>
    <row r="71" spans="1:16" x14ac:dyDescent="0.15">
      <c r="A71" s="3"/>
      <c r="B71" s="3"/>
      <c r="C71" s="3"/>
      <c r="D71" s="3"/>
      <c r="E71" s="3"/>
      <c r="F71" s="3"/>
      <c r="G71" s="3"/>
      <c r="H71" s="3"/>
      <c r="I71" s="3"/>
      <c r="J71" s="3"/>
      <c r="K71" s="3"/>
      <c r="L71" s="3"/>
      <c r="M71" s="3"/>
      <c r="N71" s="3"/>
      <c r="O71" s="3"/>
      <c r="P71" s="3"/>
    </row>
    <row r="72" spans="1:16" x14ac:dyDescent="0.15">
      <c r="A72" s="3"/>
      <c r="B72" s="3"/>
      <c r="C72" s="3"/>
      <c r="D72" s="3"/>
      <c r="E72" s="3"/>
      <c r="F72" s="3"/>
      <c r="G72" s="3"/>
      <c r="H72" s="3"/>
      <c r="I72" s="3"/>
      <c r="J72" s="3"/>
      <c r="K72" s="3"/>
      <c r="L72" s="3"/>
      <c r="M72" s="3"/>
      <c r="N72" s="3"/>
      <c r="O72" s="3"/>
      <c r="P72" s="3"/>
    </row>
    <row r="73" spans="1:16" x14ac:dyDescent="0.15">
      <c r="A73" s="3"/>
      <c r="B73" s="3"/>
      <c r="C73" s="3"/>
      <c r="D73" s="3"/>
      <c r="E73" s="3"/>
      <c r="F73" s="3"/>
      <c r="G73" s="3"/>
      <c r="H73" s="3"/>
      <c r="I73" s="3"/>
      <c r="J73" s="3"/>
      <c r="K73" s="3"/>
      <c r="L73" s="3"/>
      <c r="M73" s="3"/>
      <c r="N73" s="3"/>
      <c r="O73" s="3"/>
      <c r="P73" s="3"/>
    </row>
    <row r="74" spans="1:16" x14ac:dyDescent="0.15">
      <c r="A74" s="3"/>
      <c r="B74" s="3"/>
      <c r="C74" s="3"/>
      <c r="D74" s="3"/>
      <c r="E74" s="3"/>
      <c r="F74" s="3"/>
      <c r="G74" s="3"/>
      <c r="H74" s="3"/>
      <c r="I74" s="3"/>
      <c r="J74" s="3"/>
      <c r="K74" s="3"/>
      <c r="L74" s="3"/>
      <c r="M74" s="3"/>
      <c r="N74" s="3"/>
      <c r="O74" s="3"/>
      <c r="P74" s="3"/>
    </row>
    <row r="75" spans="1:16" x14ac:dyDescent="0.15">
      <c r="A75" s="3"/>
      <c r="B75" s="3"/>
      <c r="C75" s="3"/>
      <c r="D75" s="3"/>
      <c r="E75" s="3"/>
      <c r="F75" s="3"/>
      <c r="G75" s="3"/>
      <c r="H75" s="3"/>
      <c r="I75" s="3"/>
      <c r="J75" s="3"/>
      <c r="K75" s="3"/>
      <c r="L75" s="3"/>
      <c r="M75" s="3"/>
      <c r="N75" s="3"/>
      <c r="O75" s="3"/>
      <c r="P75" s="3"/>
    </row>
    <row r="76" spans="1:16" x14ac:dyDescent="0.15">
      <c r="A76" s="3"/>
      <c r="B76" s="3"/>
      <c r="C76" s="3"/>
      <c r="D76" s="3"/>
      <c r="E76" s="3"/>
      <c r="F76" s="3"/>
      <c r="G76" s="3"/>
      <c r="H76" s="3"/>
      <c r="I76" s="3"/>
      <c r="J76" s="3"/>
      <c r="K76" s="3"/>
      <c r="L76" s="3"/>
      <c r="M76" s="3"/>
      <c r="N76" s="3"/>
      <c r="O76" s="3"/>
      <c r="P76" s="3"/>
    </row>
  </sheetData>
  <dataConsolidate/>
  <mergeCells count="67">
    <mergeCell ref="B39:O39"/>
    <mergeCell ref="B35:C35"/>
    <mergeCell ref="C23:O23"/>
    <mergeCell ref="C24:P24"/>
    <mergeCell ref="C26:P26"/>
    <mergeCell ref="C29:F29"/>
    <mergeCell ref="H29:I29"/>
    <mergeCell ref="J29:O29"/>
    <mergeCell ref="B32:F32"/>
    <mergeCell ref="B34:O34"/>
    <mergeCell ref="B36:C36"/>
    <mergeCell ref="B37:C37"/>
    <mergeCell ref="D35:O35"/>
    <mergeCell ref="D36:O36"/>
    <mergeCell ref="D37:O37"/>
    <mergeCell ref="B2:O2"/>
    <mergeCell ref="B28:O28"/>
    <mergeCell ref="B31:O31"/>
    <mergeCell ref="B3:O3"/>
    <mergeCell ref="D5:N5"/>
    <mergeCell ref="C7:N7"/>
    <mergeCell ref="J10:O10"/>
    <mergeCell ref="B12:O12"/>
    <mergeCell ref="C17:I18"/>
    <mergeCell ref="J17:M17"/>
    <mergeCell ref="J18:M18"/>
    <mergeCell ref="C20:N20"/>
    <mergeCell ref="C14:I15"/>
    <mergeCell ref="C16:I16"/>
    <mergeCell ref="J14:M14"/>
    <mergeCell ref="J15:M15"/>
    <mergeCell ref="B40:E40"/>
    <mergeCell ref="B46:O46"/>
    <mergeCell ref="B47:D47"/>
    <mergeCell ref="B51:O51"/>
    <mergeCell ref="B43:O43"/>
    <mergeCell ref="B44:C44"/>
    <mergeCell ref="B45:I45"/>
    <mergeCell ref="D44:K44"/>
    <mergeCell ref="B41:O41"/>
    <mergeCell ref="J16:M16"/>
    <mergeCell ref="C21:N21"/>
    <mergeCell ref="C22:N22"/>
    <mergeCell ref="C25:N25"/>
    <mergeCell ref="B68:E68"/>
    <mergeCell ref="B66:E66"/>
    <mergeCell ref="L68:M68"/>
    <mergeCell ref="F68:K68"/>
    <mergeCell ref="L66:M66"/>
    <mergeCell ref="F66:K66"/>
    <mergeCell ref="B63:C63"/>
    <mergeCell ref="D63:H63"/>
    <mergeCell ref="B62:C62"/>
    <mergeCell ref="D62:F62"/>
    <mergeCell ref="G62:H62"/>
    <mergeCell ref="B53:O53"/>
    <mergeCell ref="B59:O59"/>
    <mergeCell ref="D61:E61"/>
    <mergeCell ref="J50:O50"/>
    <mergeCell ref="B57:O57"/>
    <mergeCell ref="B60:C60"/>
    <mergeCell ref="B61:C61"/>
    <mergeCell ref="D60:F60"/>
    <mergeCell ref="G60:H60"/>
    <mergeCell ref="G61:H61"/>
    <mergeCell ref="C55:J55"/>
    <mergeCell ref="K55:M55"/>
  </mergeCells>
  <phoneticPr fontId="1"/>
  <dataValidations count="4">
    <dataValidation type="list" allowBlank="1" showInputMessage="1" showErrorMessage="1" sqref="B47:D47" xr:uid="{00000000-0002-0000-0000-000000000000}">
      <formula1>懇親会</formula1>
    </dataValidation>
    <dataValidation type="list" allowBlank="1" showInputMessage="1" showErrorMessage="1" sqref="B44:C44" xr:uid="{00000000-0002-0000-0000-000001000000}">
      <formula1>論文集</formula1>
    </dataValidation>
    <dataValidation type="list" allowBlank="1" showInputMessage="1" showErrorMessage="1" sqref="B40" xr:uid="{00000000-0002-0000-0000-000002000000}">
      <formula1>登録区分</formula1>
    </dataValidation>
    <dataValidation type="list" allowBlank="1" showInputMessage="1" showErrorMessage="1" sqref="K55" xr:uid="{00000000-0002-0000-0000-000003000000}">
      <formula1>支払方法</formula1>
    </dataValidation>
  </dataValidations>
  <pageMargins left="0.70866141732283472" right="0.70866141732283472" top="0.70866141732283472" bottom="0.70866141732283472"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R35"/>
  <sheetViews>
    <sheetView zoomScaleNormal="100" workbookViewId="0">
      <selection activeCell="B33" sqref="B33:Q33"/>
    </sheetView>
  </sheetViews>
  <sheetFormatPr defaultRowHeight="13.5" x14ac:dyDescent="0.15"/>
  <cols>
    <col min="1" max="1" width="1.625" customWidth="1"/>
    <col min="2" max="6" width="7.625" customWidth="1"/>
    <col min="7" max="8" width="4.625" customWidth="1"/>
    <col min="9" max="9" width="1.625" customWidth="1"/>
    <col min="10" max="10" width="3.625" customWidth="1"/>
    <col min="11" max="12" width="4.625" customWidth="1"/>
    <col min="13" max="13" width="1.625" customWidth="1"/>
    <col min="14" max="14" width="10.625" customWidth="1"/>
    <col min="15" max="15" width="2.625" customWidth="1"/>
    <col min="16" max="16" width="5.625" customWidth="1"/>
    <col min="17" max="17" width="2.625" customWidth="1"/>
    <col min="18" max="18" width="1.625" customWidth="1"/>
    <col min="20" max="23" width="9" customWidth="1"/>
  </cols>
  <sheetData>
    <row r="2" spans="1:18" ht="18" customHeight="1" x14ac:dyDescent="0.15">
      <c r="A2" s="3"/>
      <c r="B2" s="121" t="s">
        <v>66</v>
      </c>
      <c r="C2" s="121"/>
      <c r="D2" s="121"/>
      <c r="E2" s="121" t="str">
        <f xml:space="preserve"> IF('参加申込（正式版）'!$K$55="", "",'参加申込（正式版）'!$K$55)</f>
        <v/>
      </c>
      <c r="F2" s="121"/>
      <c r="G2" s="37"/>
      <c r="H2" s="119" t="str">
        <f>IF(OR($E$2="事前振込",$E$2=""), "印刷", "")</f>
        <v>印刷</v>
      </c>
      <c r="I2" s="119"/>
      <c r="J2" s="3"/>
      <c r="K2" s="3"/>
      <c r="L2" s="3"/>
      <c r="M2" s="3"/>
      <c r="N2" s="3"/>
      <c r="O2" s="3"/>
      <c r="P2" s="3"/>
      <c r="Q2" s="3"/>
      <c r="R2" s="3"/>
    </row>
    <row r="3" spans="1:18" ht="9.9499999999999993" customHeight="1" x14ac:dyDescent="0.15">
      <c r="A3" s="3"/>
      <c r="B3" s="37"/>
      <c r="C3" s="37"/>
      <c r="D3" s="37"/>
      <c r="E3" s="37"/>
      <c r="F3" s="37"/>
      <c r="G3" s="37"/>
      <c r="H3" s="52"/>
      <c r="I3" s="52"/>
      <c r="J3" s="3"/>
      <c r="K3" s="3"/>
      <c r="L3" s="3"/>
      <c r="M3" s="3"/>
      <c r="N3" s="3"/>
      <c r="O3" s="3"/>
      <c r="P3" s="3"/>
      <c r="Q3" s="3"/>
      <c r="R3" s="3"/>
    </row>
    <row r="4" spans="1:18" ht="28.5" customHeight="1" x14ac:dyDescent="0.15">
      <c r="A4" s="3"/>
      <c r="B4" s="118" t="s">
        <v>94</v>
      </c>
      <c r="C4" s="118"/>
      <c r="D4" s="118"/>
      <c r="E4" s="118"/>
      <c r="F4" s="118"/>
      <c r="G4" s="118"/>
      <c r="H4" s="118"/>
      <c r="I4" s="118"/>
      <c r="J4" s="118"/>
      <c r="K4" s="118"/>
      <c r="L4" s="118"/>
      <c r="M4" s="118"/>
      <c r="N4" s="118"/>
      <c r="O4" s="118"/>
      <c r="P4" s="118"/>
      <c r="Q4" s="118"/>
      <c r="R4" s="3"/>
    </row>
    <row r="5" spans="1:18" ht="9.9499999999999993" customHeight="1" x14ac:dyDescent="0.15">
      <c r="A5" s="3"/>
      <c r="B5" s="37"/>
      <c r="C5" s="37"/>
      <c r="D5" s="37"/>
      <c r="E5" s="37"/>
      <c r="F5" s="37"/>
      <c r="G5" s="37"/>
      <c r="H5" s="3"/>
      <c r="I5" s="3"/>
      <c r="J5" s="3"/>
      <c r="K5" s="3"/>
      <c r="L5" s="3"/>
      <c r="M5" s="3"/>
      <c r="N5" s="3"/>
      <c r="O5" s="3"/>
      <c r="P5" s="3"/>
      <c r="Q5" s="3"/>
      <c r="R5" s="3"/>
    </row>
    <row r="6" spans="1:18" ht="6" customHeight="1" x14ac:dyDescent="0.15">
      <c r="A6" s="19"/>
      <c r="B6" s="48"/>
      <c r="C6" s="48"/>
      <c r="D6" s="48"/>
      <c r="E6" s="48"/>
      <c r="F6" s="48"/>
      <c r="G6" s="48"/>
      <c r="H6" s="48"/>
      <c r="I6" s="48"/>
      <c r="J6" s="48"/>
      <c r="K6" s="48"/>
      <c r="L6" s="48"/>
      <c r="M6" s="48"/>
      <c r="N6" s="48"/>
      <c r="O6" s="48"/>
      <c r="P6" s="48"/>
      <c r="Q6" s="48"/>
      <c r="R6" s="19"/>
    </row>
    <row r="7" spans="1:18" ht="15" customHeight="1" x14ac:dyDescent="0.15">
      <c r="A7" s="19"/>
      <c r="B7" s="20" t="str">
        <f>'参加申込（正式版）'!$B$10</f>
        <v xml:space="preserve">No. </v>
      </c>
      <c r="C7" s="21" t="s">
        <v>59</v>
      </c>
      <c r="D7" s="48"/>
      <c r="E7" s="48"/>
      <c r="F7" s="48"/>
      <c r="G7" s="48"/>
      <c r="H7" s="51"/>
      <c r="I7" s="48"/>
      <c r="J7" s="48"/>
      <c r="K7" s="102" t="s">
        <v>19</v>
      </c>
      <c r="L7" s="102"/>
      <c r="M7" s="102"/>
      <c r="N7" s="102"/>
      <c r="O7" s="102"/>
      <c r="P7" s="102"/>
      <c r="Q7" s="102"/>
      <c r="R7" s="19"/>
    </row>
    <row r="8" spans="1:18" ht="10.5" customHeight="1" x14ac:dyDescent="0.15">
      <c r="A8" s="19"/>
      <c r="B8" s="48"/>
      <c r="C8" s="48"/>
      <c r="D8" s="48"/>
      <c r="E8" s="48"/>
      <c r="F8" s="48"/>
      <c r="G8" s="48"/>
      <c r="H8" s="48"/>
      <c r="I8" s="48"/>
      <c r="J8" s="48"/>
      <c r="K8" s="48"/>
      <c r="L8" s="48"/>
      <c r="M8" s="48"/>
      <c r="N8" s="48"/>
      <c r="O8" s="48"/>
      <c r="P8" s="48"/>
      <c r="Q8" s="48"/>
      <c r="R8" s="19"/>
    </row>
    <row r="9" spans="1:18" ht="15.95" customHeight="1" x14ac:dyDescent="0.15">
      <c r="A9" s="19"/>
      <c r="B9" s="103" t="str">
        <f>IF('参加申込（正式版）'!$B$32="", "", '参加申込（正式版）'!$B$32)</f>
        <v/>
      </c>
      <c r="C9" s="103"/>
      <c r="D9" s="103"/>
      <c r="E9" s="103"/>
      <c r="F9" s="48"/>
      <c r="G9" s="48"/>
      <c r="H9" s="48"/>
      <c r="I9" s="48"/>
      <c r="J9" s="48"/>
      <c r="K9" s="48"/>
      <c r="L9" s="48"/>
      <c r="M9" s="48"/>
      <c r="N9" s="48"/>
      <c r="O9" s="48"/>
      <c r="P9" s="48"/>
      <c r="Q9" s="48"/>
      <c r="R9" s="19"/>
    </row>
    <row r="10" spans="1:18" ht="15.95" customHeight="1" x14ac:dyDescent="0.15">
      <c r="A10" s="19"/>
      <c r="B10" s="104" t="str">
        <f>IF('参加申込（正式版）'!$C$29="", "", '参加申込（正式版）'!$C$29)</f>
        <v/>
      </c>
      <c r="C10" s="104"/>
      <c r="D10" s="104"/>
      <c r="E10" s="104"/>
      <c r="F10" s="49" t="s">
        <v>79</v>
      </c>
      <c r="G10" s="48"/>
      <c r="H10" s="48"/>
      <c r="I10" s="48"/>
      <c r="J10" s="48"/>
      <c r="K10" s="48"/>
      <c r="L10" s="48"/>
      <c r="M10" s="48"/>
      <c r="N10" s="48"/>
      <c r="O10" s="48"/>
      <c r="P10" s="48"/>
      <c r="Q10" s="48"/>
      <c r="R10" s="19"/>
    </row>
    <row r="11" spans="1:18" ht="15.95" customHeight="1" x14ac:dyDescent="0.15">
      <c r="A11" s="19"/>
      <c r="B11" s="31"/>
      <c r="C11" s="31"/>
      <c r="D11" s="31"/>
      <c r="E11" s="105" t="s">
        <v>102</v>
      </c>
      <c r="F11" s="105"/>
      <c r="G11" s="105"/>
      <c r="H11" s="105"/>
      <c r="I11" s="105"/>
      <c r="J11" s="105"/>
      <c r="K11" s="105"/>
      <c r="L11" s="105"/>
      <c r="M11" s="105"/>
      <c r="N11" s="105"/>
      <c r="O11" s="105"/>
      <c r="P11" s="105"/>
      <c r="Q11" s="105"/>
      <c r="R11" s="19"/>
    </row>
    <row r="12" spans="1:18" ht="15.95" customHeight="1" x14ac:dyDescent="0.15">
      <c r="A12" s="19"/>
      <c r="B12" s="31"/>
      <c r="C12" s="31"/>
      <c r="D12" s="31"/>
      <c r="E12" s="105"/>
      <c r="F12" s="105"/>
      <c r="G12" s="105"/>
      <c r="H12" s="105"/>
      <c r="I12" s="105"/>
      <c r="J12" s="105"/>
      <c r="K12" s="105"/>
      <c r="L12" s="105"/>
      <c r="M12" s="105"/>
      <c r="N12" s="105"/>
      <c r="O12" s="105"/>
      <c r="P12" s="105"/>
      <c r="Q12" s="105"/>
      <c r="R12" s="19"/>
    </row>
    <row r="13" spans="1:18" ht="15.95" customHeight="1" x14ac:dyDescent="0.15">
      <c r="A13" s="19"/>
      <c r="B13" s="31"/>
      <c r="C13" s="31"/>
      <c r="D13" s="31"/>
      <c r="E13" s="105"/>
      <c r="F13" s="105"/>
      <c r="G13" s="105"/>
      <c r="H13" s="105"/>
      <c r="I13" s="105"/>
      <c r="J13" s="105"/>
      <c r="K13" s="105"/>
      <c r="L13" s="105"/>
      <c r="M13" s="105"/>
      <c r="N13" s="105"/>
      <c r="O13" s="105"/>
      <c r="P13" s="105"/>
      <c r="Q13" s="105"/>
      <c r="R13" s="19"/>
    </row>
    <row r="14" spans="1:18" ht="15.95" customHeight="1" x14ac:dyDescent="0.15">
      <c r="A14" s="19"/>
      <c r="B14" s="31"/>
      <c r="C14" s="31"/>
      <c r="D14" s="31"/>
      <c r="E14" s="105"/>
      <c r="F14" s="105"/>
      <c r="G14" s="105"/>
      <c r="H14" s="105"/>
      <c r="I14" s="105"/>
      <c r="J14" s="105"/>
      <c r="K14" s="105"/>
      <c r="L14" s="105"/>
      <c r="M14" s="105"/>
      <c r="N14" s="105"/>
      <c r="O14" s="105"/>
      <c r="P14" s="105"/>
      <c r="Q14" s="105"/>
      <c r="R14" s="19"/>
    </row>
    <row r="15" spans="1:18" ht="15.95" customHeight="1" x14ac:dyDescent="0.15">
      <c r="A15" s="19"/>
      <c r="B15" s="31"/>
      <c r="C15" s="31"/>
      <c r="D15" s="31"/>
      <c r="E15" s="105"/>
      <c r="F15" s="105"/>
      <c r="G15" s="105"/>
      <c r="H15" s="105"/>
      <c r="I15" s="105"/>
      <c r="J15" s="105"/>
      <c r="K15" s="105"/>
      <c r="L15" s="105"/>
      <c r="M15" s="105"/>
      <c r="N15" s="105"/>
      <c r="O15" s="105"/>
      <c r="P15" s="105"/>
      <c r="Q15" s="105"/>
      <c r="R15" s="19"/>
    </row>
    <row r="16" spans="1:18" ht="15.95" customHeight="1" x14ac:dyDescent="0.15">
      <c r="A16" s="19"/>
      <c r="B16" s="31"/>
      <c r="C16" s="31"/>
      <c r="D16" s="31"/>
      <c r="E16" s="105"/>
      <c r="F16" s="105"/>
      <c r="G16" s="105"/>
      <c r="H16" s="105"/>
      <c r="I16" s="105"/>
      <c r="J16" s="105"/>
      <c r="K16" s="105"/>
      <c r="L16" s="105"/>
      <c r="M16" s="105"/>
      <c r="N16" s="105"/>
      <c r="O16" s="105"/>
      <c r="P16" s="105"/>
      <c r="Q16" s="105"/>
      <c r="R16" s="19"/>
    </row>
    <row r="17" spans="1:18" ht="9.9499999999999993" customHeight="1" x14ac:dyDescent="0.15">
      <c r="A17" s="19"/>
      <c r="B17" s="31"/>
      <c r="C17" s="31"/>
      <c r="D17" s="31"/>
      <c r="E17" s="22"/>
      <c r="F17" s="48"/>
      <c r="G17" s="48"/>
      <c r="H17" s="48"/>
      <c r="I17" s="50"/>
      <c r="J17" s="50"/>
      <c r="K17" s="50"/>
      <c r="L17" s="50"/>
      <c r="M17" s="50"/>
      <c r="N17" s="50"/>
      <c r="O17" s="50"/>
      <c r="P17" s="50"/>
      <c r="Q17" s="50"/>
      <c r="R17" s="19"/>
    </row>
    <row r="18" spans="1:18" ht="20.100000000000001" customHeight="1" x14ac:dyDescent="0.15">
      <c r="A18" s="19"/>
      <c r="B18" s="106" t="s">
        <v>77</v>
      </c>
      <c r="C18" s="106"/>
      <c r="D18" s="106"/>
      <c r="E18" s="106"/>
      <c r="F18" s="106"/>
      <c r="G18" s="106"/>
      <c r="H18" s="106"/>
      <c r="I18" s="106"/>
      <c r="J18" s="106"/>
      <c r="K18" s="106"/>
      <c r="L18" s="106"/>
      <c r="M18" s="106"/>
      <c r="N18" s="106"/>
      <c r="O18" s="106"/>
      <c r="P18" s="106"/>
      <c r="Q18" s="106"/>
      <c r="R18" s="19"/>
    </row>
    <row r="19" spans="1:18" ht="9.9499999999999993" customHeight="1" x14ac:dyDescent="0.15">
      <c r="A19" s="19"/>
      <c r="B19" s="48"/>
      <c r="C19" s="48"/>
      <c r="D19" s="48"/>
      <c r="E19" s="48"/>
      <c r="F19" s="48"/>
      <c r="G19" s="48"/>
      <c r="H19" s="48"/>
      <c r="I19" s="48"/>
      <c r="J19" s="48"/>
      <c r="K19" s="48"/>
      <c r="L19" s="48"/>
      <c r="M19" s="48"/>
      <c r="N19" s="48"/>
      <c r="O19" s="48"/>
      <c r="P19" s="48"/>
      <c r="Q19" s="48"/>
      <c r="R19" s="19"/>
    </row>
    <row r="20" spans="1:18" ht="27" customHeight="1" x14ac:dyDescent="0.15">
      <c r="A20" s="3"/>
      <c r="B20" s="101" t="s">
        <v>108</v>
      </c>
      <c r="C20" s="101"/>
      <c r="D20" s="101"/>
      <c r="E20" s="101"/>
      <c r="F20" s="101"/>
      <c r="G20" s="101"/>
      <c r="H20" s="101"/>
      <c r="I20" s="101"/>
      <c r="J20" s="101"/>
      <c r="K20" s="101"/>
      <c r="L20" s="101"/>
      <c r="M20" s="101"/>
      <c r="N20" s="101"/>
      <c r="O20" s="101"/>
      <c r="P20" s="101"/>
      <c r="Q20" s="101"/>
      <c r="R20" s="3"/>
    </row>
    <row r="21" spans="1:18" ht="9.9499999999999993" customHeight="1" x14ac:dyDescent="0.15">
      <c r="A21" s="3"/>
      <c r="B21" s="48"/>
      <c r="C21" s="48"/>
      <c r="D21" s="48"/>
      <c r="E21" s="48"/>
      <c r="F21" s="48"/>
      <c r="G21" s="48"/>
      <c r="H21" s="48"/>
      <c r="I21" s="48"/>
      <c r="J21" s="48"/>
      <c r="K21" s="48"/>
      <c r="L21" s="48"/>
      <c r="M21" s="48"/>
      <c r="N21" s="48"/>
      <c r="O21" s="48"/>
      <c r="P21" s="48"/>
      <c r="Q21" s="48"/>
      <c r="R21" s="3"/>
    </row>
    <row r="22" spans="1:18" ht="18" customHeight="1" x14ac:dyDescent="0.15">
      <c r="A22" s="3"/>
      <c r="B22" s="21"/>
      <c r="C22" s="48"/>
      <c r="D22" s="21"/>
      <c r="E22" s="32" t="s">
        <v>78</v>
      </c>
      <c r="F22" s="33"/>
      <c r="G22" s="107">
        <f>'参加申込（正式版）'!$L$66</f>
        <v>0</v>
      </c>
      <c r="H22" s="107"/>
      <c r="I22" s="107"/>
      <c r="J22" s="34" t="s">
        <v>39</v>
      </c>
      <c r="K22" s="22"/>
      <c r="L22" s="22"/>
      <c r="M22" s="22"/>
      <c r="N22" s="48"/>
      <c r="O22" s="48"/>
      <c r="P22" s="48"/>
      <c r="Q22" s="48"/>
      <c r="R22" s="3"/>
    </row>
    <row r="23" spans="1:18" ht="9.9499999999999993" customHeight="1" x14ac:dyDescent="0.15">
      <c r="A23" s="3"/>
      <c r="B23" s="35"/>
      <c r="C23" s="35"/>
      <c r="D23" s="35"/>
      <c r="E23" s="35"/>
      <c r="F23" s="35"/>
      <c r="G23" s="35"/>
      <c r="H23" s="35"/>
      <c r="I23" s="35"/>
      <c r="J23" s="35"/>
      <c r="K23" s="35"/>
      <c r="L23" s="35"/>
      <c r="M23" s="35"/>
      <c r="N23" s="35"/>
      <c r="O23" s="35"/>
      <c r="P23" s="35"/>
      <c r="Q23" s="35"/>
      <c r="R23" s="3"/>
    </row>
    <row r="24" spans="1:18" ht="12" customHeight="1" x14ac:dyDescent="0.15">
      <c r="A24" s="3"/>
      <c r="B24" s="108" t="s">
        <v>65</v>
      </c>
      <c r="C24" s="108"/>
      <c r="D24" s="108"/>
      <c r="E24" s="108"/>
      <c r="F24" s="108"/>
      <c r="G24" s="108"/>
      <c r="H24" s="108"/>
      <c r="I24" s="108"/>
      <c r="J24" s="108"/>
      <c r="K24" s="108"/>
      <c r="L24" s="108"/>
      <c r="M24" s="108"/>
      <c r="N24" s="108"/>
      <c r="O24" s="108"/>
      <c r="P24" s="108"/>
      <c r="Q24" s="108"/>
      <c r="R24" s="3"/>
    </row>
    <row r="25" spans="1:18" ht="9.9499999999999993" customHeight="1" x14ac:dyDescent="0.15">
      <c r="A25" s="3"/>
      <c r="B25" s="3"/>
      <c r="C25" s="3"/>
      <c r="D25" s="3"/>
      <c r="E25" s="3"/>
      <c r="F25" s="3"/>
      <c r="G25" s="3"/>
      <c r="H25" s="3"/>
      <c r="I25" s="3"/>
      <c r="J25" s="3"/>
      <c r="K25" s="3"/>
      <c r="L25" s="3"/>
      <c r="M25" s="3"/>
      <c r="N25" s="3"/>
      <c r="O25" s="3"/>
      <c r="P25" s="3"/>
      <c r="Q25" s="3"/>
      <c r="R25" s="3"/>
    </row>
    <row r="26" spans="1:18" ht="15.95" customHeight="1" x14ac:dyDescent="0.15">
      <c r="A26" s="3"/>
      <c r="B26" s="109" t="s">
        <v>50</v>
      </c>
      <c r="C26" s="109"/>
      <c r="D26" s="109"/>
      <c r="E26" s="109"/>
      <c r="F26" s="109"/>
      <c r="G26" s="109"/>
      <c r="H26" s="109"/>
      <c r="I26" s="109"/>
      <c r="J26" s="109"/>
      <c r="K26" s="109"/>
      <c r="L26" s="109"/>
      <c r="M26" s="109"/>
      <c r="N26" s="109"/>
      <c r="O26" s="109"/>
      <c r="P26" s="109"/>
      <c r="Q26" s="109"/>
      <c r="R26" s="3"/>
    </row>
    <row r="27" spans="1:18" ht="15.95" customHeight="1" x14ac:dyDescent="0.15">
      <c r="A27" s="3"/>
      <c r="B27" s="110" t="s">
        <v>32</v>
      </c>
      <c r="C27" s="110"/>
      <c r="D27" s="111" t="str">
        <f xml:space="preserve"> IF('参加申込（正式版）'!$D$60="", "",'参加申込（正式版）'!$D$60)</f>
        <v/>
      </c>
      <c r="E27" s="112"/>
      <c r="F27" s="112"/>
      <c r="G27" s="113">
        <f xml:space="preserve"> IF('参加申込（正式版）'!$G$60="", "",'参加申込（正式版）'!$G$60)</f>
        <v>0</v>
      </c>
      <c r="H27" s="114"/>
      <c r="I27" s="115" t="s">
        <v>39</v>
      </c>
      <c r="J27" s="116"/>
      <c r="K27" s="3"/>
      <c r="L27" s="3"/>
      <c r="M27" s="3"/>
      <c r="N27" s="3"/>
      <c r="O27" s="3"/>
      <c r="P27" s="3"/>
      <c r="Q27" s="3"/>
      <c r="R27" s="3"/>
    </row>
    <row r="28" spans="1:18" ht="15.95" customHeight="1" x14ac:dyDescent="0.15">
      <c r="A28" s="3"/>
      <c r="B28" s="110" t="s">
        <v>24</v>
      </c>
      <c r="C28" s="110"/>
      <c r="D28" s="36">
        <f xml:space="preserve"> IF('参加申込（正式版）'!$D$61="", "",'参加申込（正式版）'!$D$61)</f>
        <v>0</v>
      </c>
      <c r="E28" s="122" t="s">
        <v>58</v>
      </c>
      <c r="F28" s="123"/>
      <c r="G28" s="124">
        <f xml:space="preserve"> IF('参加申込（正式版）'!$G$61="", "",'参加申込（正式版）'!$G$61)</f>
        <v>0</v>
      </c>
      <c r="H28" s="124"/>
      <c r="I28" s="125" t="s">
        <v>39</v>
      </c>
      <c r="J28" s="126"/>
      <c r="K28" s="3"/>
      <c r="L28" s="3"/>
      <c r="M28" s="3"/>
      <c r="N28" s="3"/>
      <c r="O28" s="3"/>
      <c r="P28" s="3"/>
      <c r="Q28" s="3"/>
      <c r="R28" s="3"/>
    </row>
    <row r="29" spans="1:18" ht="15.95" customHeight="1" x14ac:dyDescent="0.15">
      <c r="A29" s="3"/>
      <c r="B29" s="110" t="s">
        <v>37</v>
      </c>
      <c r="C29" s="110"/>
      <c r="D29" s="110" t="str">
        <f xml:space="preserve"> IF('参加申込（正式版）'!$D$62="", "",'参加申込（正式版）'!$D$62)</f>
        <v/>
      </c>
      <c r="E29" s="127"/>
      <c r="F29" s="127"/>
      <c r="G29" s="113">
        <f xml:space="preserve"> IF('参加申込（正式版）'!$G$62="", "",'参加申込（正式版）'!$G$62)</f>
        <v>0</v>
      </c>
      <c r="H29" s="114"/>
      <c r="I29" s="128" t="s">
        <v>39</v>
      </c>
      <c r="J29" s="129"/>
      <c r="K29" s="3"/>
      <c r="L29" s="3"/>
      <c r="M29" s="3"/>
      <c r="N29" s="3"/>
      <c r="O29" s="3"/>
      <c r="P29" s="3"/>
      <c r="Q29" s="3"/>
      <c r="R29" s="3"/>
    </row>
    <row r="30" spans="1:18" ht="15.95" customHeight="1" x14ac:dyDescent="0.15">
      <c r="A30" s="3"/>
      <c r="B30" s="110" t="s">
        <v>38</v>
      </c>
      <c r="C30" s="110"/>
      <c r="D30" s="120">
        <f xml:space="preserve"> IF('参加申込（正式版）'!$D$63="", "",'参加申込（正式版）'!$D$63)</f>
        <v>0</v>
      </c>
      <c r="E30" s="120"/>
      <c r="F30" s="120"/>
      <c r="G30" s="120"/>
      <c r="H30" s="113"/>
      <c r="I30" s="115" t="s">
        <v>39</v>
      </c>
      <c r="J30" s="116"/>
      <c r="K30" s="3"/>
      <c r="L30" s="3"/>
      <c r="M30" s="3"/>
      <c r="N30" s="3"/>
      <c r="O30" s="3"/>
      <c r="P30" s="3"/>
      <c r="Q30" s="3"/>
      <c r="R30" s="3"/>
    </row>
    <row r="31" spans="1:18" ht="9.9499999999999993" customHeight="1" x14ac:dyDescent="0.15">
      <c r="A31" s="3"/>
      <c r="B31" s="3"/>
      <c r="C31" s="3"/>
      <c r="D31" s="3"/>
      <c r="E31" s="3"/>
      <c r="F31" s="3"/>
      <c r="G31" s="3"/>
      <c r="H31" s="3"/>
      <c r="I31" s="3"/>
      <c r="J31" s="3"/>
      <c r="K31" s="3"/>
      <c r="L31" s="3"/>
      <c r="M31" s="3"/>
      <c r="N31" s="3"/>
      <c r="O31" s="3"/>
      <c r="P31" s="3"/>
      <c r="Q31" s="3"/>
      <c r="R31" s="3"/>
    </row>
    <row r="32" spans="1:18" ht="9.9499999999999993" customHeight="1" x14ac:dyDescent="0.15">
      <c r="A32" s="3"/>
      <c r="B32" s="3"/>
      <c r="C32" s="3"/>
      <c r="D32" s="3"/>
      <c r="E32" s="3"/>
      <c r="F32" s="3"/>
      <c r="G32" s="3"/>
      <c r="H32" s="3"/>
      <c r="I32" s="3"/>
      <c r="J32" s="3"/>
      <c r="K32" s="3"/>
      <c r="L32" s="3"/>
      <c r="M32" s="3"/>
      <c r="N32" s="3"/>
      <c r="O32" s="3"/>
      <c r="P32" s="3"/>
      <c r="Q32" s="3"/>
      <c r="R32" s="3"/>
    </row>
    <row r="33" spans="1:18" ht="327.75" customHeight="1" x14ac:dyDescent="0.15">
      <c r="A33" s="3"/>
      <c r="B33" s="117" t="s">
        <v>110</v>
      </c>
      <c r="C33" s="117"/>
      <c r="D33" s="117"/>
      <c r="E33" s="117"/>
      <c r="F33" s="117"/>
      <c r="G33" s="117"/>
      <c r="H33" s="117"/>
      <c r="I33" s="117"/>
      <c r="J33" s="117"/>
      <c r="K33" s="117"/>
      <c r="L33" s="117"/>
      <c r="M33" s="117"/>
      <c r="N33" s="117"/>
      <c r="O33" s="117"/>
      <c r="P33" s="117"/>
      <c r="Q33" s="117"/>
      <c r="R33" s="3"/>
    </row>
    <row r="34" spans="1:18" ht="9.9499999999999993" customHeight="1" x14ac:dyDescent="0.15">
      <c r="A34" s="3"/>
      <c r="B34" s="3"/>
      <c r="C34" s="3"/>
      <c r="D34" s="3"/>
      <c r="E34" s="3"/>
      <c r="F34" s="3"/>
      <c r="G34" s="3"/>
      <c r="H34" s="3"/>
      <c r="I34" s="3"/>
      <c r="J34" s="3"/>
      <c r="K34" s="3"/>
      <c r="L34" s="3"/>
      <c r="M34" s="3"/>
      <c r="N34" s="3"/>
      <c r="O34" s="3"/>
      <c r="P34" s="3"/>
      <c r="Q34" s="3"/>
      <c r="R34" s="3"/>
    </row>
    <row r="35" spans="1:18" ht="9.9499999999999993" customHeight="1" x14ac:dyDescent="0.15">
      <c r="A35" s="3"/>
      <c r="B35" s="3"/>
      <c r="C35" s="3"/>
      <c r="D35" s="3"/>
      <c r="E35" s="3"/>
      <c r="F35" s="3"/>
      <c r="G35" s="3"/>
      <c r="H35" s="3"/>
      <c r="I35" s="3"/>
      <c r="J35" s="3"/>
      <c r="K35" s="3"/>
      <c r="L35" s="3"/>
      <c r="M35" s="3"/>
      <c r="N35" s="3"/>
      <c r="O35" s="3"/>
      <c r="P35" s="3"/>
      <c r="Q35" s="3"/>
      <c r="R35" s="3"/>
    </row>
  </sheetData>
  <dataConsolidate/>
  <mergeCells count="29">
    <mergeCell ref="B33:Q33"/>
    <mergeCell ref="B4:Q4"/>
    <mergeCell ref="H2:I2"/>
    <mergeCell ref="B30:C30"/>
    <mergeCell ref="D30:H30"/>
    <mergeCell ref="I30:J30"/>
    <mergeCell ref="B2:D2"/>
    <mergeCell ref="E2:F2"/>
    <mergeCell ref="B28:C28"/>
    <mergeCell ref="E28:F28"/>
    <mergeCell ref="G28:H28"/>
    <mergeCell ref="I28:J28"/>
    <mergeCell ref="B29:C29"/>
    <mergeCell ref="D29:F29"/>
    <mergeCell ref="G29:H29"/>
    <mergeCell ref="I29:J29"/>
    <mergeCell ref="G22:I22"/>
    <mergeCell ref="B24:Q24"/>
    <mergeCell ref="B26:Q26"/>
    <mergeCell ref="B27:C27"/>
    <mergeCell ref="D27:F27"/>
    <mergeCell ref="G27:H27"/>
    <mergeCell ref="I27:J27"/>
    <mergeCell ref="B20:Q20"/>
    <mergeCell ref="K7:Q7"/>
    <mergeCell ref="B9:E9"/>
    <mergeCell ref="B10:E10"/>
    <mergeCell ref="E11:Q16"/>
    <mergeCell ref="B18:Q18"/>
  </mergeCells>
  <phoneticPr fontId="1"/>
  <pageMargins left="0.70866141732283472" right="0.70866141732283472" top="0.70866141732283472" bottom="0.70866141732283472"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2:S49"/>
  <sheetViews>
    <sheetView zoomScaleNormal="100" workbookViewId="0">
      <selection activeCell="B33" sqref="B33:Q34"/>
    </sheetView>
  </sheetViews>
  <sheetFormatPr defaultRowHeight="13.5" x14ac:dyDescent="0.15"/>
  <cols>
    <col min="1" max="1" width="1.625" customWidth="1"/>
    <col min="2" max="6" width="7.625" customWidth="1"/>
    <col min="7" max="8" width="4.625" customWidth="1"/>
    <col min="9" max="9" width="1.625" customWidth="1"/>
    <col min="10" max="10" width="3.625" customWidth="1"/>
    <col min="11" max="12" width="4.625" customWidth="1"/>
    <col min="13" max="13" width="1.625" customWidth="1"/>
    <col min="14" max="14" width="10.625" customWidth="1"/>
    <col min="15" max="15" width="2.625" customWidth="1"/>
    <col min="16" max="16" width="5.625" customWidth="1"/>
    <col min="17" max="17" width="2.625" customWidth="1"/>
    <col min="18" max="18" width="1.625" customWidth="1"/>
    <col min="20" max="23" width="9" customWidth="1"/>
  </cols>
  <sheetData>
    <row r="2" spans="1:18" ht="18" customHeight="1" x14ac:dyDescent="0.15">
      <c r="A2" s="3"/>
      <c r="B2" s="121" t="s">
        <v>66</v>
      </c>
      <c r="C2" s="121"/>
      <c r="D2" s="121"/>
      <c r="E2" s="121" t="str">
        <f xml:space="preserve"> IF('参加申込（正式版）'!$K$55="", "",'参加申込（正式版）'!$K$55)</f>
        <v/>
      </c>
      <c r="F2" s="121"/>
      <c r="G2" s="37"/>
      <c r="H2" s="119" t="str">
        <f>IF($E$2="当日支払", "印刷", "")</f>
        <v/>
      </c>
      <c r="I2" s="119"/>
      <c r="J2" s="3"/>
      <c r="K2" s="3"/>
      <c r="L2" s="3"/>
      <c r="M2" s="3"/>
      <c r="N2" s="3"/>
      <c r="O2" s="3"/>
      <c r="P2" s="3"/>
      <c r="Q2" s="3"/>
      <c r="R2" s="3"/>
    </row>
    <row r="3" spans="1:18" ht="9.9499999999999993" customHeight="1" x14ac:dyDescent="0.15">
      <c r="A3" s="3"/>
      <c r="B3" s="37"/>
      <c r="C3" s="37"/>
      <c r="D3" s="37"/>
      <c r="E3" s="37"/>
      <c r="F3" s="37"/>
      <c r="G3" s="37"/>
      <c r="H3" s="52"/>
      <c r="I3" s="52"/>
      <c r="J3" s="3"/>
      <c r="K3" s="3"/>
      <c r="L3" s="3"/>
      <c r="M3" s="3"/>
      <c r="N3" s="3"/>
      <c r="O3" s="3"/>
      <c r="P3" s="3"/>
      <c r="Q3" s="3"/>
      <c r="R3" s="3"/>
    </row>
    <row r="4" spans="1:18" ht="28.5" customHeight="1" x14ac:dyDescent="0.15">
      <c r="A4" s="3"/>
      <c r="B4" s="118" t="s">
        <v>94</v>
      </c>
      <c r="C4" s="118"/>
      <c r="D4" s="118"/>
      <c r="E4" s="118"/>
      <c r="F4" s="118"/>
      <c r="G4" s="118"/>
      <c r="H4" s="118"/>
      <c r="I4" s="118"/>
      <c r="J4" s="118"/>
      <c r="K4" s="118"/>
      <c r="L4" s="118"/>
      <c r="M4" s="118"/>
      <c r="N4" s="118"/>
      <c r="O4" s="118"/>
      <c r="P4" s="118"/>
      <c r="Q4" s="118"/>
      <c r="R4" s="3"/>
    </row>
    <row r="5" spans="1:18" ht="9.9499999999999993" customHeight="1" x14ac:dyDescent="0.15">
      <c r="A5" s="3"/>
      <c r="B5" s="37"/>
      <c r="C5" s="37"/>
      <c r="D5" s="37"/>
      <c r="E5" s="37"/>
      <c r="F5" s="37"/>
      <c r="G5" s="37"/>
      <c r="H5" s="3"/>
      <c r="I5" s="3"/>
      <c r="J5" s="3"/>
      <c r="K5" s="3"/>
      <c r="L5" s="3"/>
      <c r="M5" s="3"/>
      <c r="N5" s="3"/>
      <c r="O5" s="3"/>
      <c r="P5" s="3"/>
      <c r="Q5" s="3"/>
      <c r="R5" s="3"/>
    </row>
    <row r="6" spans="1:18" ht="6" customHeight="1" x14ac:dyDescent="0.15">
      <c r="A6" s="19"/>
      <c r="B6" s="48"/>
      <c r="C6" s="48"/>
      <c r="D6" s="48"/>
      <c r="E6" s="48"/>
      <c r="F6" s="48"/>
      <c r="G6" s="48"/>
      <c r="H6" s="48"/>
      <c r="I6" s="48"/>
      <c r="J6" s="48"/>
      <c r="K6" s="48"/>
      <c r="L6" s="48"/>
      <c r="M6" s="48"/>
      <c r="N6" s="48"/>
      <c r="O6" s="48"/>
      <c r="P6" s="48"/>
      <c r="Q6" s="48"/>
      <c r="R6" s="19"/>
    </row>
    <row r="7" spans="1:18" ht="15" customHeight="1" x14ac:dyDescent="0.15">
      <c r="A7" s="19"/>
      <c r="B7" s="20" t="str">
        <f>'参加申込（正式版）'!$B$10</f>
        <v xml:space="preserve">No. </v>
      </c>
      <c r="C7" s="21" t="s">
        <v>59</v>
      </c>
      <c r="D7" s="48"/>
      <c r="E7" s="48"/>
      <c r="F7" s="48"/>
      <c r="G7" s="48"/>
      <c r="H7" s="48"/>
      <c r="I7" s="48"/>
      <c r="J7" s="48"/>
      <c r="K7" s="102" t="s">
        <v>19</v>
      </c>
      <c r="L7" s="102"/>
      <c r="M7" s="102"/>
      <c r="N7" s="102"/>
      <c r="O7" s="102"/>
      <c r="P7" s="102"/>
      <c r="Q7" s="102"/>
      <c r="R7" s="19"/>
    </row>
    <row r="8" spans="1:18" ht="9.75" customHeight="1" x14ac:dyDescent="0.15">
      <c r="A8" s="19"/>
      <c r="B8" s="48"/>
      <c r="C8" s="48"/>
      <c r="D8" s="48"/>
      <c r="E8" s="48"/>
      <c r="F8" s="48"/>
      <c r="G8" s="48"/>
      <c r="H8" s="48"/>
      <c r="I8" s="48"/>
      <c r="J8" s="48"/>
      <c r="K8" s="48"/>
      <c r="L8" s="48"/>
      <c r="M8" s="48"/>
      <c r="N8" s="48"/>
      <c r="O8" s="48"/>
      <c r="P8" s="48"/>
      <c r="Q8" s="48"/>
      <c r="R8" s="19"/>
    </row>
    <row r="9" spans="1:18" ht="15.95" customHeight="1" x14ac:dyDescent="0.15">
      <c r="A9" s="19"/>
      <c r="B9" s="130" t="str">
        <f>IF('参加申込（正式版）'!$B$32="", "", '参加申込（正式版）'!$B$32)</f>
        <v/>
      </c>
      <c r="C9" s="130"/>
      <c r="D9" s="130"/>
      <c r="E9" s="130"/>
      <c r="F9" s="48"/>
      <c r="G9" s="48"/>
      <c r="H9" s="48"/>
      <c r="I9" s="48"/>
      <c r="J9" s="48"/>
      <c r="K9" s="48"/>
      <c r="L9" s="48"/>
      <c r="M9" s="48"/>
      <c r="N9" s="48"/>
      <c r="O9" s="48"/>
      <c r="P9" s="48"/>
      <c r="Q9" s="48"/>
      <c r="R9" s="19"/>
    </row>
    <row r="10" spans="1:18" ht="15.95" customHeight="1" x14ac:dyDescent="0.15">
      <c r="A10" s="19"/>
      <c r="B10" s="104" t="str">
        <f>IF('参加申込（正式版）'!$C$29="", "", '参加申込（正式版）'!$C$29)</f>
        <v/>
      </c>
      <c r="C10" s="104"/>
      <c r="D10" s="104"/>
      <c r="E10" s="104"/>
      <c r="F10" s="49" t="s">
        <v>79</v>
      </c>
      <c r="G10" s="48"/>
      <c r="H10" s="48"/>
      <c r="I10" s="48"/>
      <c r="J10" s="48"/>
      <c r="K10" s="48"/>
      <c r="L10" s="48"/>
      <c r="M10" s="48"/>
      <c r="N10" s="48"/>
      <c r="O10" s="48"/>
      <c r="P10" s="48"/>
      <c r="Q10" s="48"/>
      <c r="R10" s="19"/>
    </row>
    <row r="11" spans="1:18" ht="15.95" customHeight="1" x14ac:dyDescent="0.15">
      <c r="A11" s="19"/>
      <c r="B11" s="31"/>
      <c r="C11" s="31"/>
      <c r="D11" s="31"/>
      <c r="E11" s="105" t="s">
        <v>102</v>
      </c>
      <c r="F11" s="105"/>
      <c r="G11" s="105"/>
      <c r="H11" s="105"/>
      <c r="I11" s="105"/>
      <c r="J11" s="105"/>
      <c r="K11" s="105"/>
      <c r="L11" s="105"/>
      <c r="M11" s="105"/>
      <c r="N11" s="105"/>
      <c r="O11" s="105"/>
      <c r="P11" s="105"/>
      <c r="Q11" s="105"/>
      <c r="R11" s="19"/>
    </row>
    <row r="12" spans="1:18" ht="15.95" customHeight="1" x14ac:dyDescent="0.15">
      <c r="A12" s="19"/>
      <c r="B12" s="31"/>
      <c r="C12" s="31"/>
      <c r="D12" s="31"/>
      <c r="E12" s="105"/>
      <c r="F12" s="105"/>
      <c r="G12" s="105"/>
      <c r="H12" s="105"/>
      <c r="I12" s="105"/>
      <c r="J12" s="105"/>
      <c r="K12" s="105"/>
      <c r="L12" s="105"/>
      <c r="M12" s="105"/>
      <c r="N12" s="105"/>
      <c r="O12" s="105"/>
      <c r="P12" s="105"/>
      <c r="Q12" s="105"/>
      <c r="R12" s="19"/>
    </row>
    <row r="13" spans="1:18" ht="15.95" customHeight="1" x14ac:dyDescent="0.15">
      <c r="A13" s="19"/>
      <c r="B13" s="31"/>
      <c r="C13" s="31"/>
      <c r="D13" s="31"/>
      <c r="E13" s="105"/>
      <c r="F13" s="105"/>
      <c r="G13" s="105"/>
      <c r="H13" s="105"/>
      <c r="I13" s="105"/>
      <c r="J13" s="105"/>
      <c r="K13" s="105"/>
      <c r="L13" s="105"/>
      <c r="M13" s="105"/>
      <c r="N13" s="105"/>
      <c r="O13" s="105"/>
      <c r="P13" s="105"/>
      <c r="Q13" s="105"/>
      <c r="R13" s="19"/>
    </row>
    <row r="14" spans="1:18" ht="15.95" customHeight="1" x14ac:dyDescent="0.15">
      <c r="A14" s="19"/>
      <c r="B14" s="31"/>
      <c r="C14" s="31"/>
      <c r="D14" s="31"/>
      <c r="E14" s="105"/>
      <c r="F14" s="105"/>
      <c r="G14" s="105"/>
      <c r="H14" s="105"/>
      <c r="I14" s="105"/>
      <c r="J14" s="105"/>
      <c r="K14" s="105"/>
      <c r="L14" s="105"/>
      <c r="M14" s="105"/>
      <c r="N14" s="105"/>
      <c r="O14" s="105"/>
      <c r="P14" s="105"/>
      <c r="Q14" s="105"/>
      <c r="R14" s="19"/>
    </row>
    <row r="15" spans="1:18" ht="15.95" customHeight="1" x14ac:dyDescent="0.15">
      <c r="A15" s="19"/>
      <c r="B15" s="31"/>
      <c r="C15" s="31"/>
      <c r="D15" s="31"/>
      <c r="E15" s="105"/>
      <c r="F15" s="105"/>
      <c r="G15" s="105"/>
      <c r="H15" s="105"/>
      <c r="I15" s="105"/>
      <c r="J15" s="105"/>
      <c r="K15" s="105"/>
      <c r="L15" s="105"/>
      <c r="M15" s="105"/>
      <c r="N15" s="105"/>
      <c r="O15" s="105"/>
      <c r="P15" s="105"/>
      <c r="Q15" s="105"/>
      <c r="R15" s="19"/>
    </row>
    <row r="16" spans="1:18" ht="15.95" customHeight="1" x14ac:dyDescent="0.15">
      <c r="A16" s="19"/>
      <c r="B16" s="31"/>
      <c r="C16" s="31"/>
      <c r="D16" s="31"/>
      <c r="E16" s="105"/>
      <c r="F16" s="105"/>
      <c r="G16" s="105"/>
      <c r="H16" s="105"/>
      <c r="I16" s="105"/>
      <c r="J16" s="105"/>
      <c r="K16" s="105"/>
      <c r="L16" s="105"/>
      <c r="M16" s="105"/>
      <c r="N16" s="105"/>
      <c r="O16" s="105"/>
      <c r="P16" s="105"/>
      <c r="Q16" s="105"/>
      <c r="R16" s="19"/>
    </row>
    <row r="17" spans="1:18" ht="11.25" customHeight="1" x14ac:dyDescent="0.15">
      <c r="A17" s="19"/>
      <c r="B17" s="31"/>
      <c r="C17" s="31"/>
      <c r="D17" s="31"/>
      <c r="E17" s="50"/>
      <c r="F17" s="50"/>
      <c r="G17" s="50"/>
      <c r="H17" s="50"/>
      <c r="I17" s="50"/>
      <c r="J17" s="50"/>
      <c r="K17" s="50"/>
      <c r="L17" s="50"/>
      <c r="M17" s="50"/>
      <c r="N17" s="50"/>
      <c r="O17" s="50"/>
      <c r="P17" s="50"/>
      <c r="Q17" s="50"/>
      <c r="R17" s="19"/>
    </row>
    <row r="18" spans="1:18" ht="19.5" customHeight="1" x14ac:dyDescent="0.15">
      <c r="A18" s="19"/>
      <c r="B18" s="106" t="s">
        <v>64</v>
      </c>
      <c r="C18" s="106"/>
      <c r="D18" s="106"/>
      <c r="E18" s="106"/>
      <c r="F18" s="106"/>
      <c r="G18" s="106"/>
      <c r="H18" s="106"/>
      <c r="I18" s="106"/>
      <c r="J18" s="106"/>
      <c r="K18" s="106"/>
      <c r="L18" s="106"/>
      <c r="M18" s="106"/>
      <c r="N18" s="106"/>
      <c r="O18" s="106"/>
      <c r="P18" s="106"/>
      <c r="Q18" s="106"/>
      <c r="R18" s="19"/>
    </row>
    <row r="19" spans="1:18" ht="9.75" customHeight="1" x14ac:dyDescent="0.15">
      <c r="A19" s="19"/>
      <c r="B19" s="48"/>
      <c r="C19" s="48"/>
      <c r="D19" s="48"/>
      <c r="E19" s="48"/>
      <c r="F19" s="48"/>
      <c r="G19" s="48"/>
      <c r="H19" s="48"/>
      <c r="I19" s="48"/>
      <c r="J19" s="48"/>
      <c r="K19" s="48"/>
      <c r="L19" s="48"/>
      <c r="M19" s="48"/>
      <c r="N19" s="48"/>
      <c r="O19" s="48"/>
      <c r="P19" s="48"/>
      <c r="Q19" s="48"/>
      <c r="R19" s="19"/>
    </row>
    <row r="20" spans="1:18" ht="27" customHeight="1" x14ac:dyDescent="0.15">
      <c r="A20" s="3"/>
      <c r="B20" s="101" t="s">
        <v>109</v>
      </c>
      <c r="C20" s="101"/>
      <c r="D20" s="101"/>
      <c r="E20" s="101"/>
      <c r="F20" s="101"/>
      <c r="G20" s="101"/>
      <c r="H20" s="101"/>
      <c r="I20" s="101"/>
      <c r="J20" s="101"/>
      <c r="K20" s="101"/>
      <c r="L20" s="101"/>
      <c r="M20" s="101"/>
      <c r="N20" s="101"/>
      <c r="O20" s="101"/>
      <c r="P20" s="101"/>
      <c r="Q20" s="101"/>
      <c r="R20" s="3"/>
    </row>
    <row r="21" spans="1:18" ht="9" customHeight="1" x14ac:dyDescent="0.15">
      <c r="A21" s="3"/>
      <c r="B21" s="48"/>
      <c r="C21" s="48"/>
      <c r="D21" s="48"/>
      <c r="E21" s="48"/>
      <c r="F21" s="48"/>
      <c r="G21" s="48"/>
      <c r="H21" s="48"/>
      <c r="I21" s="48"/>
      <c r="J21" s="48"/>
      <c r="K21" s="48"/>
      <c r="L21" s="48"/>
      <c r="M21" s="48"/>
      <c r="N21" s="48"/>
      <c r="O21" s="48"/>
      <c r="P21" s="48"/>
      <c r="Q21" s="48"/>
      <c r="R21" s="3"/>
    </row>
    <row r="22" spans="1:18" ht="18" customHeight="1" x14ac:dyDescent="0.15">
      <c r="A22" s="3"/>
      <c r="B22" s="21"/>
      <c r="C22" s="48"/>
      <c r="D22" s="21"/>
      <c r="E22" s="32" t="s">
        <v>78</v>
      </c>
      <c r="F22" s="33"/>
      <c r="G22" s="107">
        <f>'参加申込（正式版）'!$L$66+'参加申込（正式版）'!$L$68</f>
        <v>0</v>
      </c>
      <c r="H22" s="107"/>
      <c r="I22" s="107"/>
      <c r="J22" s="34" t="s">
        <v>39</v>
      </c>
      <c r="K22" s="22"/>
      <c r="L22" s="22"/>
      <c r="M22" s="22"/>
      <c r="N22" s="48"/>
      <c r="O22" s="48"/>
      <c r="P22" s="48"/>
      <c r="Q22" s="48"/>
      <c r="R22" s="3"/>
    </row>
    <row r="23" spans="1:18" ht="9" customHeight="1" x14ac:dyDescent="0.15">
      <c r="A23" s="3"/>
      <c r="B23" s="35"/>
      <c r="C23" s="35"/>
      <c r="D23" s="35"/>
      <c r="E23" s="35"/>
      <c r="F23" s="35"/>
      <c r="G23" s="35"/>
      <c r="H23" s="35"/>
      <c r="I23" s="35"/>
      <c r="J23" s="35"/>
      <c r="K23" s="35"/>
      <c r="L23" s="35"/>
      <c r="M23" s="35"/>
      <c r="N23" s="35"/>
      <c r="O23" s="35"/>
      <c r="P23" s="35"/>
      <c r="Q23" s="35"/>
      <c r="R23" s="3"/>
    </row>
    <row r="24" spans="1:18" ht="12" customHeight="1" x14ac:dyDescent="0.15">
      <c r="A24" s="3"/>
      <c r="B24" s="108" t="s">
        <v>65</v>
      </c>
      <c r="C24" s="108"/>
      <c r="D24" s="108"/>
      <c r="E24" s="108"/>
      <c r="F24" s="108"/>
      <c r="G24" s="108"/>
      <c r="H24" s="108"/>
      <c r="I24" s="108"/>
      <c r="J24" s="108"/>
      <c r="K24" s="108"/>
      <c r="L24" s="108"/>
      <c r="M24" s="108"/>
      <c r="N24" s="108"/>
      <c r="O24" s="108"/>
      <c r="P24" s="108"/>
      <c r="Q24" s="108"/>
      <c r="R24" s="3"/>
    </row>
    <row r="25" spans="1:18" ht="8.25" customHeight="1" x14ac:dyDescent="0.15">
      <c r="A25" s="3"/>
      <c r="B25" s="3"/>
      <c r="C25" s="3"/>
      <c r="D25" s="3"/>
      <c r="E25" s="3"/>
      <c r="F25" s="3"/>
      <c r="G25" s="3"/>
      <c r="H25" s="3"/>
      <c r="I25" s="3"/>
      <c r="J25" s="3"/>
      <c r="K25" s="3"/>
      <c r="L25" s="3"/>
      <c r="M25" s="3"/>
      <c r="N25" s="3"/>
      <c r="O25" s="3"/>
      <c r="P25" s="3"/>
      <c r="Q25" s="3"/>
      <c r="R25" s="3"/>
    </row>
    <row r="26" spans="1:18" ht="15.95" customHeight="1" x14ac:dyDescent="0.15">
      <c r="A26" s="3"/>
      <c r="B26" s="109" t="s">
        <v>50</v>
      </c>
      <c r="C26" s="109"/>
      <c r="D26" s="109"/>
      <c r="E26" s="109"/>
      <c r="F26" s="109"/>
      <c r="G26" s="109"/>
      <c r="H26" s="109"/>
      <c r="I26" s="109"/>
      <c r="J26" s="109"/>
      <c r="K26" s="109"/>
      <c r="L26" s="109"/>
      <c r="M26" s="109"/>
      <c r="N26" s="109"/>
      <c r="O26" s="109"/>
      <c r="P26" s="109"/>
      <c r="Q26" s="109"/>
      <c r="R26" s="3"/>
    </row>
    <row r="27" spans="1:18" ht="15.95" customHeight="1" x14ac:dyDescent="0.15">
      <c r="A27" s="3"/>
      <c r="B27" s="110" t="s">
        <v>32</v>
      </c>
      <c r="C27" s="110"/>
      <c r="D27" s="111" t="str">
        <f xml:space="preserve"> IF('参加申込（正式版）'!$D$60="", "",'参加申込（正式版）'!$D$60)</f>
        <v/>
      </c>
      <c r="E27" s="112"/>
      <c r="F27" s="112"/>
      <c r="G27" s="113">
        <f xml:space="preserve"> IF('参加申込（正式版）'!$G$60="", "",'参加申込（正式版）'!$G$60)</f>
        <v>0</v>
      </c>
      <c r="H27" s="114"/>
      <c r="I27" s="115" t="s">
        <v>39</v>
      </c>
      <c r="J27" s="116"/>
      <c r="K27" s="3"/>
      <c r="L27" s="3"/>
      <c r="M27" s="3"/>
      <c r="N27" s="3"/>
      <c r="O27" s="3"/>
      <c r="P27" s="3"/>
      <c r="Q27" s="3"/>
      <c r="R27" s="3"/>
    </row>
    <row r="28" spans="1:18" ht="15.95" customHeight="1" x14ac:dyDescent="0.15">
      <c r="A28" s="3"/>
      <c r="B28" s="110" t="s">
        <v>24</v>
      </c>
      <c r="C28" s="110"/>
      <c r="D28" s="36">
        <f xml:space="preserve"> IF('参加申込（正式版）'!$D$61="", "",'参加申込（正式版）'!$D$61)</f>
        <v>0</v>
      </c>
      <c r="E28" s="122" t="s">
        <v>58</v>
      </c>
      <c r="F28" s="123"/>
      <c r="G28" s="124">
        <f xml:space="preserve"> IF('参加申込（正式版）'!$G$61="", "",'参加申込（正式版）'!$G$61)</f>
        <v>0</v>
      </c>
      <c r="H28" s="124"/>
      <c r="I28" s="125" t="s">
        <v>39</v>
      </c>
      <c r="J28" s="126"/>
      <c r="K28" s="3"/>
      <c r="L28" s="3"/>
      <c r="M28" s="3"/>
      <c r="N28" s="3"/>
      <c r="O28" s="3"/>
      <c r="P28" s="3"/>
      <c r="Q28" s="3"/>
      <c r="R28" s="3"/>
    </row>
    <row r="29" spans="1:18" ht="15.95" customHeight="1" x14ac:dyDescent="0.15">
      <c r="A29" s="3"/>
      <c r="B29" s="110" t="s">
        <v>37</v>
      </c>
      <c r="C29" s="110"/>
      <c r="D29" s="110" t="str">
        <f xml:space="preserve"> IF('参加申込（正式版）'!$D$62="", "",'参加申込（正式版）'!$D$62)</f>
        <v/>
      </c>
      <c r="E29" s="127"/>
      <c r="F29" s="127"/>
      <c r="G29" s="113">
        <f xml:space="preserve"> IF('参加申込（正式版）'!$G$62="", "",'参加申込（正式版）'!$G$62)</f>
        <v>0</v>
      </c>
      <c r="H29" s="114"/>
      <c r="I29" s="128" t="s">
        <v>39</v>
      </c>
      <c r="J29" s="129"/>
      <c r="K29" s="3"/>
      <c r="L29" s="3"/>
      <c r="M29" s="3"/>
      <c r="N29" s="3"/>
      <c r="O29" s="3"/>
      <c r="P29" s="3"/>
      <c r="Q29" s="3"/>
      <c r="R29" s="3"/>
    </row>
    <row r="30" spans="1:18" ht="15.95" customHeight="1" x14ac:dyDescent="0.15">
      <c r="A30" s="3"/>
      <c r="B30" s="110" t="s">
        <v>38</v>
      </c>
      <c r="C30" s="110"/>
      <c r="D30" s="120">
        <f xml:space="preserve"> IF('参加申込（正式版）'!$D$63="", "",'参加申込（正式版）'!$D$63)</f>
        <v>0</v>
      </c>
      <c r="E30" s="120"/>
      <c r="F30" s="120"/>
      <c r="G30" s="120"/>
      <c r="H30" s="113"/>
      <c r="I30" s="115" t="s">
        <v>39</v>
      </c>
      <c r="J30" s="116"/>
      <c r="K30" s="3"/>
      <c r="L30" s="3"/>
      <c r="M30" s="3"/>
      <c r="N30" s="3"/>
      <c r="O30" s="3"/>
      <c r="P30" s="3"/>
      <c r="Q30" s="3"/>
      <c r="R30" s="3"/>
    </row>
    <row r="31" spans="1:18" ht="6" customHeight="1" x14ac:dyDescent="0.15">
      <c r="A31" s="3"/>
      <c r="B31" s="3"/>
      <c r="C31" s="3"/>
      <c r="D31" s="3"/>
      <c r="E31" s="3"/>
      <c r="F31" s="3"/>
      <c r="G31" s="3"/>
      <c r="H31" s="3"/>
      <c r="I31" s="3"/>
      <c r="J31" s="3"/>
      <c r="K31" s="3"/>
      <c r="L31" s="3"/>
      <c r="M31" s="3"/>
      <c r="N31" s="3"/>
      <c r="O31" s="3"/>
      <c r="P31" s="3"/>
      <c r="Q31" s="3"/>
      <c r="R31" s="3"/>
    </row>
    <row r="32" spans="1:18" ht="6" customHeight="1" x14ac:dyDescent="0.15">
      <c r="A32" s="3"/>
      <c r="B32" s="3"/>
      <c r="C32" s="3"/>
      <c r="D32" s="3"/>
      <c r="E32" s="3"/>
      <c r="F32" s="3"/>
      <c r="G32" s="3"/>
      <c r="H32" s="3"/>
      <c r="I32" s="3"/>
      <c r="J32" s="3"/>
      <c r="K32" s="3"/>
      <c r="L32" s="3"/>
      <c r="M32" s="3"/>
      <c r="N32" s="3"/>
      <c r="O32" s="3"/>
      <c r="P32" s="3"/>
      <c r="Q32" s="3"/>
      <c r="R32" s="3"/>
    </row>
    <row r="33" spans="1:19" ht="318.75" customHeight="1" x14ac:dyDescent="0.15">
      <c r="A33" s="3"/>
      <c r="B33" s="117" t="s">
        <v>111</v>
      </c>
      <c r="C33" s="117"/>
      <c r="D33" s="117"/>
      <c r="E33" s="117"/>
      <c r="F33" s="117"/>
      <c r="G33" s="117"/>
      <c r="H33" s="117"/>
      <c r="I33" s="117"/>
      <c r="J33" s="117"/>
      <c r="K33" s="117"/>
      <c r="L33" s="117"/>
      <c r="M33" s="117"/>
      <c r="N33" s="117"/>
      <c r="O33" s="117"/>
      <c r="P33" s="117"/>
      <c r="Q33" s="117"/>
      <c r="R33" s="3"/>
      <c r="S33" s="3"/>
    </row>
    <row r="34" spans="1:19" ht="36.75" customHeight="1" x14ac:dyDescent="0.15">
      <c r="A34" s="3"/>
      <c r="B34" s="117"/>
      <c r="C34" s="117"/>
      <c r="D34" s="117"/>
      <c r="E34" s="117"/>
      <c r="F34" s="117"/>
      <c r="G34" s="117"/>
      <c r="H34" s="117"/>
      <c r="I34" s="117"/>
      <c r="J34" s="117"/>
      <c r="K34" s="117"/>
      <c r="L34" s="117"/>
      <c r="M34" s="117"/>
      <c r="N34" s="117"/>
      <c r="O34" s="117"/>
      <c r="P34" s="117"/>
      <c r="Q34" s="117"/>
      <c r="R34" s="3"/>
      <c r="S34" s="3"/>
    </row>
    <row r="35" spans="1:19" x14ac:dyDescent="0.15">
      <c r="A35" s="3"/>
      <c r="B35" s="3"/>
      <c r="C35" s="3"/>
      <c r="D35" s="3"/>
      <c r="E35" s="3"/>
      <c r="F35" s="3"/>
      <c r="G35" s="3"/>
      <c r="H35" s="3"/>
      <c r="I35" s="3"/>
      <c r="J35" s="3"/>
      <c r="K35" s="3"/>
      <c r="L35" s="3"/>
      <c r="M35" s="3"/>
      <c r="N35" s="3"/>
      <c r="O35" s="3"/>
      <c r="P35" s="3"/>
      <c r="Q35" s="3"/>
      <c r="R35" s="3"/>
    </row>
    <row r="36" spans="1:19" x14ac:dyDescent="0.15">
      <c r="A36" s="3"/>
      <c r="B36" s="3"/>
      <c r="C36" s="3"/>
      <c r="D36" s="3"/>
      <c r="E36" s="3"/>
      <c r="F36" s="3"/>
      <c r="G36" s="3"/>
      <c r="H36" s="3"/>
      <c r="I36" s="3"/>
      <c r="J36" s="3"/>
      <c r="K36" s="3"/>
      <c r="L36" s="3"/>
      <c r="M36" s="3"/>
      <c r="N36" s="3"/>
      <c r="O36" s="3"/>
      <c r="P36" s="3"/>
      <c r="Q36" s="3"/>
      <c r="R36" s="3"/>
    </row>
    <row r="37" spans="1:19" x14ac:dyDescent="0.15">
      <c r="A37" s="3"/>
      <c r="B37" s="3"/>
      <c r="C37" s="3"/>
      <c r="D37" s="3"/>
      <c r="E37" s="3"/>
      <c r="F37" s="3"/>
      <c r="G37" s="3"/>
      <c r="H37" s="3"/>
      <c r="I37" s="3"/>
      <c r="J37" s="3"/>
      <c r="K37" s="3"/>
      <c r="L37" s="3"/>
      <c r="M37" s="3"/>
      <c r="N37" s="3"/>
      <c r="O37" s="3"/>
      <c r="P37" s="3"/>
      <c r="Q37" s="3"/>
      <c r="R37" s="3"/>
    </row>
    <row r="38" spans="1:19" x14ac:dyDescent="0.15">
      <c r="A38" s="3"/>
      <c r="B38" s="3"/>
      <c r="C38" s="3"/>
      <c r="D38" s="3"/>
      <c r="E38" s="3"/>
      <c r="F38" s="3"/>
      <c r="G38" s="3"/>
      <c r="H38" s="3"/>
      <c r="I38" s="3"/>
      <c r="J38" s="3"/>
      <c r="K38" s="3"/>
      <c r="L38" s="3"/>
      <c r="M38" s="3"/>
      <c r="N38" s="3"/>
      <c r="O38" s="3"/>
      <c r="P38" s="3"/>
      <c r="Q38" s="3"/>
      <c r="R38" s="3"/>
    </row>
    <row r="39" spans="1:19" x14ac:dyDescent="0.15">
      <c r="A39" s="3"/>
      <c r="B39" s="3"/>
      <c r="C39" s="3"/>
      <c r="D39" s="3"/>
      <c r="E39" s="3"/>
      <c r="F39" s="3"/>
      <c r="G39" s="3"/>
      <c r="H39" s="3"/>
      <c r="I39" s="3"/>
      <c r="J39" s="3"/>
      <c r="K39" s="3"/>
      <c r="L39" s="3"/>
      <c r="M39" s="3"/>
      <c r="N39" s="3"/>
      <c r="O39" s="3"/>
      <c r="P39" s="3"/>
      <c r="Q39" s="3"/>
      <c r="R39" s="3"/>
    </row>
    <row r="40" spans="1:19" x14ac:dyDescent="0.15">
      <c r="A40" s="3"/>
      <c r="B40" s="3"/>
      <c r="C40" s="3"/>
      <c r="D40" s="3"/>
      <c r="E40" s="3"/>
      <c r="F40" s="3"/>
      <c r="G40" s="3"/>
      <c r="H40" s="3"/>
      <c r="I40" s="3"/>
      <c r="J40" s="3"/>
      <c r="K40" s="3"/>
      <c r="L40" s="3"/>
      <c r="M40" s="3"/>
      <c r="N40" s="3"/>
      <c r="O40" s="3"/>
      <c r="P40" s="3"/>
      <c r="Q40" s="3"/>
      <c r="R40" s="3"/>
    </row>
    <row r="41" spans="1:19" x14ac:dyDescent="0.15">
      <c r="A41" s="3"/>
      <c r="B41" s="3"/>
      <c r="C41" s="3"/>
      <c r="D41" s="3"/>
      <c r="E41" s="3"/>
      <c r="F41" s="3"/>
      <c r="G41" s="3"/>
      <c r="H41" s="3"/>
      <c r="I41" s="3"/>
      <c r="J41" s="3"/>
      <c r="K41" s="3"/>
      <c r="L41" s="3"/>
      <c r="M41" s="3"/>
      <c r="N41" s="3"/>
      <c r="O41" s="3"/>
      <c r="P41" s="3"/>
      <c r="Q41" s="3"/>
      <c r="R41" s="3"/>
    </row>
    <row r="42" spans="1:19" x14ac:dyDescent="0.15">
      <c r="A42" s="3"/>
      <c r="B42" s="3"/>
      <c r="C42" s="3"/>
      <c r="D42" s="3"/>
      <c r="E42" s="3"/>
      <c r="F42" s="3"/>
      <c r="G42" s="3"/>
      <c r="H42" s="3"/>
      <c r="I42" s="3"/>
      <c r="J42" s="3"/>
      <c r="K42" s="3"/>
      <c r="L42" s="3"/>
      <c r="M42" s="3"/>
      <c r="N42" s="3"/>
      <c r="O42" s="3"/>
      <c r="P42" s="3"/>
      <c r="Q42" s="3"/>
      <c r="R42" s="3"/>
    </row>
    <row r="43" spans="1:19" x14ac:dyDescent="0.15">
      <c r="A43" s="3"/>
      <c r="B43" s="3"/>
      <c r="C43" s="3"/>
      <c r="D43" s="3"/>
      <c r="E43" s="3"/>
      <c r="F43" s="3"/>
      <c r="G43" s="3"/>
      <c r="H43" s="3"/>
      <c r="I43" s="3"/>
      <c r="J43" s="3"/>
      <c r="K43" s="3"/>
      <c r="L43" s="3"/>
      <c r="M43" s="3"/>
      <c r="N43" s="3"/>
      <c r="O43" s="3"/>
      <c r="P43" s="3"/>
      <c r="Q43" s="3"/>
      <c r="R43" s="3"/>
    </row>
    <row r="44" spans="1:19" x14ac:dyDescent="0.15">
      <c r="A44" s="3"/>
      <c r="B44" s="3"/>
      <c r="C44" s="3"/>
      <c r="D44" s="3"/>
      <c r="E44" s="3"/>
      <c r="F44" s="3"/>
      <c r="G44" s="3"/>
      <c r="H44" s="3"/>
      <c r="I44" s="3"/>
      <c r="J44" s="3"/>
      <c r="K44" s="3"/>
      <c r="L44" s="3"/>
      <c r="M44" s="3"/>
      <c r="N44" s="3"/>
      <c r="O44" s="3"/>
      <c r="P44" s="3"/>
      <c r="Q44" s="3"/>
      <c r="R44" s="3"/>
    </row>
    <row r="45" spans="1:19" x14ac:dyDescent="0.15">
      <c r="A45" s="3"/>
      <c r="B45" s="3"/>
      <c r="C45" s="3"/>
      <c r="D45" s="3"/>
      <c r="E45" s="3"/>
      <c r="F45" s="3"/>
      <c r="G45" s="3"/>
      <c r="H45" s="3"/>
      <c r="I45" s="3"/>
      <c r="J45" s="3"/>
      <c r="K45" s="3"/>
      <c r="L45" s="3"/>
      <c r="M45" s="3"/>
      <c r="N45" s="3"/>
      <c r="O45" s="3"/>
      <c r="P45" s="3"/>
      <c r="Q45" s="3"/>
      <c r="R45" s="3"/>
    </row>
    <row r="46" spans="1:19" x14ac:dyDescent="0.15">
      <c r="A46" s="3"/>
      <c r="B46" s="3"/>
      <c r="C46" s="3"/>
      <c r="D46" s="3"/>
      <c r="E46" s="3"/>
      <c r="F46" s="3"/>
      <c r="G46" s="3"/>
      <c r="H46" s="3"/>
      <c r="I46" s="3"/>
      <c r="J46" s="3"/>
      <c r="K46" s="3"/>
      <c r="L46" s="3"/>
      <c r="M46" s="3"/>
      <c r="N46" s="3"/>
      <c r="O46" s="3"/>
      <c r="P46" s="3"/>
      <c r="Q46" s="3"/>
      <c r="R46" s="3"/>
    </row>
    <row r="47" spans="1:19" x14ac:dyDescent="0.15">
      <c r="A47" s="3"/>
      <c r="B47" s="3"/>
      <c r="C47" s="3"/>
      <c r="D47" s="3"/>
      <c r="E47" s="3"/>
      <c r="F47" s="3"/>
      <c r="G47" s="3"/>
      <c r="H47" s="3"/>
      <c r="I47" s="3"/>
      <c r="J47" s="3"/>
      <c r="K47" s="3"/>
      <c r="L47" s="3"/>
      <c r="M47" s="3"/>
      <c r="N47" s="3"/>
      <c r="O47" s="3"/>
      <c r="P47" s="3"/>
      <c r="Q47" s="3"/>
      <c r="R47" s="3"/>
    </row>
    <row r="48" spans="1:19" x14ac:dyDescent="0.15">
      <c r="A48" s="3"/>
      <c r="B48" s="3"/>
      <c r="C48" s="3"/>
      <c r="D48" s="3"/>
      <c r="E48" s="3"/>
      <c r="F48" s="3"/>
      <c r="G48" s="3"/>
      <c r="H48" s="3"/>
      <c r="I48" s="3"/>
      <c r="J48" s="3"/>
      <c r="K48" s="3"/>
      <c r="L48" s="3"/>
      <c r="M48" s="3"/>
      <c r="N48" s="3"/>
      <c r="O48" s="3"/>
      <c r="P48" s="3"/>
      <c r="Q48" s="3"/>
      <c r="R48" s="3"/>
    </row>
    <row r="49" spans="1:18" x14ac:dyDescent="0.15">
      <c r="A49" s="3"/>
      <c r="B49" s="3"/>
      <c r="C49" s="3"/>
      <c r="D49" s="3"/>
      <c r="E49" s="3"/>
      <c r="F49" s="3"/>
      <c r="G49" s="3"/>
      <c r="H49" s="3"/>
      <c r="I49" s="3"/>
      <c r="J49" s="3"/>
      <c r="K49" s="3"/>
      <c r="L49" s="3"/>
      <c r="M49" s="3"/>
      <c r="N49" s="3"/>
      <c r="O49" s="3"/>
      <c r="P49" s="3"/>
      <c r="Q49" s="3"/>
      <c r="R49" s="3"/>
    </row>
  </sheetData>
  <dataConsolidate/>
  <mergeCells count="29">
    <mergeCell ref="B2:D2"/>
    <mergeCell ref="E2:F2"/>
    <mergeCell ref="B30:C30"/>
    <mergeCell ref="D30:H30"/>
    <mergeCell ref="I30:J30"/>
    <mergeCell ref="B4:Q4"/>
    <mergeCell ref="H2:I2"/>
    <mergeCell ref="B28:C28"/>
    <mergeCell ref="E28:F28"/>
    <mergeCell ref="G28:H28"/>
    <mergeCell ref="I28:J28"/>
    <mergeCell ref="B29:C29"/>
    <mergeCell ref="D29:F29"/>
    <mergeCell ref="G29:H29"/>
    <mergeCell ref="B33:Q34"/>
    <mergeCell ref="B20:Q20"/>
    <mergeCell ref="K7:Q7"/>
    <mergeCell ref="B9:E9"/>
    <mergeCell ref="B10:E10"/>
    <mergeCell ref="E11:Q16"/>
    <mergeCell ref="B18:Q18"/>
    <mergeCell ref="I29:J29"/>
    <mergeCell ref="G22:I22"/>
    <mergeCell ref="B24:Q24"/>
    <mergeCell ref="B26:Q26"/>
    <mergeCell ref="B27:C27"/>
    <mergeCell ref="D27:F27"/>
    <mergeCell ref="G27:H27"/>
    <mergeCell ref="I27:J27"/>
  </mergeCells>
  <phoneticPr fontId="1"/>
  <pageMargins left="0.70866141732283472" right="0.70866141732283472" top="0.70866141732283472" bottom="0.71" header="0.31496062992125984" footer="0.31496062992125984"/>
  <pageSetup paperSize="9"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50"/>
  <sheetViews>
    <sheetView topLeftCell="A16" workbookViewId="0">
      <selection activeCell="B43" sqref="B43"/>
    </sheetView>
  </sheetViews>
  <sheetFormatPr defaultRowHeight="13.5" x14ac:dyDescent="0.15"/>
  <sheetData>
    <row r="1" spans="1:1" x14ac:dyDescent="0.15">
      <c r="A1" t="s">
        <v>4</v>
      </c>
    </row>
    <row r="3" spans="1:1" x14ac:dyDescent="0.15">
      <c r="A3" t="s">
        <v>22</v>
      </c>
    </row>
    <row r="4" spans="1:1" x14ac:dyDescent="0.15">
      <c r="A4" t="s">
        <v>2</v>
      </c>
    </row>
    <row r="5" spans="1:1" x14ac:dyDescent="0.15">
      <c r="A5" t="s">
        <v>1</v>
      </c>
    </row>
    <row r="6" spans="1:1" x14ac:dyDescent="0.15">
      <c r="A6" t="s">
        <v>23</v>
      </c>
    </row>
    <row r="7" spans="1:1" x14ac:dyDescent="0.15">
      <c r="A7" t="s">
        <v>73</v>
      </c>
    </row>
    <row r="8" spans="1:1" x14ac:dyDescent="0.15">
      <c r="A8" t="s">
        <v>74</v>
      </c>
    </row>
    <row r="10" spans="1:1" x14ac:dyDescent="0.15">
      <c r="A10" s="1" t="s">
        <v>25</v>
      </c>
    </row>
    <row r="11" spans="1:1" x14ac:dyDescent="0.15">
      <c r="A11" s="1">
        <v>0</v>
      </c>
    </row>
    <row r="12" spans="1:1" x14ac:dyDescent="0.15">
      <c r="A12" s="1">
        <v>1</v>
      </c>
    </row>
    <row r="13" spans="1:1" x14ac:dyDescent="0.15">
      <c r="A13" s="1">
        <v>2</v>
      </c>
    </row>
    <row r="15" spans="1:1" x14ac:dyDescent="0.15">
      <c r="A15" t="s">
        <v>14</v>
      </c>
    </row>
    <row r="16" spans="1:1" x14ac:dyDescent="0.15">
      <c r="A16" t="s">
        <v>2</v>
      </c>
    </row>
    <row r="17" spans="1:6" x14ac:dyDescent="0.15">
      <c r="A17" t="s">
        <v>1</v>
      </c>
    </row>
    <row r="19" spans="1:6" x14ac:dyDescent="0.15">
      <c r="A19" t="s">
        <v>15</v>
      </c>
    </row>
    <row r="20" spans="1:6" x14ac:dyDescent="0.15">
      <c r="A20" t="s">
        <v>8</v>
      </c>
      <c r="B20" t="s">
        <v>0</v>
      </c>
      <c r="C20" t="s">
        <v>13</v>
      </c>
      <c r="D20" t="s">
        <v>67</v>
      </c>
    </row>
    <row r="21" spans="1:6" x14ac:dyDescent="0.15">
      <c r="A21" t="s">
        <v>6</v>
      </c>
      <c r="B21" t="s">
        <v>9</v>
      </c>
      <c r="C21" t="s">
        <v>11</v>
      </c>
      <c r="D21" s="13" t="s">
        <v>68</v>
      </c>
    </row>
    <row r="22" spans="1:6" x14ac:dyDescent="0.15">
      <c r="A22" t="s">
        <v>3</v>
      </c>
      <c r="B22" t="s">
        <v>10</v>
      </c>
      <c r="C22" t="s">
        <v>12</v>
      </c>
    </row>
    <row r="23" spans="1:6" x14ac:dyDescent="0.15">
      <c r="A23" t="s">
        <v>7</v>
      </c>
      <c r="B23" t="s">
        <v>7</v>
      </c>
      <c r="C23" t="s">
        <v>7</v>
      </c>
    </row>
    <row r="25" spans="1:6" x14ac:dyDescent="0.15">
      <c r="A25" t="s">
        <v>16</v>
      </c>
    </row>
    <row r="26" spans="1:6" x14ac:dyDescent="0.15">
      <c r="A26" t="s">
        <v>17</v>
      </c>
    </row>
    <row r="27" spans="1:6" x14ac:dyDescent="0.15">
      <c r="A27" t="s">
        <v>18</v>
      </c>
    </row>
    <row r="30" spans="1:6" x14ac:dyDescent="0.15">
      <c r="A30" t="s">
        <v>40</v>
      </c>
    </row>
    <row r="31" spans="1:6" x14ac:dyDescent="0.15">
      <c r="B31" t="s">
        <v>45</v>
      </c>
      <c r="C31" t="s">
        <v>44</v>
      </c>
      <c r="D31" t="s">
        <v>46</v>
      </c>
      <c r="E31" t="s">
        <v>47</v>
      </c>
      <c r="F31" t="s">
        <v>48</v>
      </c>
    </row>
    <row r="32" spans="1:6" x14ac:dyDescent="0.15">
      <c r="A32" t="s">
        <v>41</v>
      </c>
      <c r="B32" t="e">
        <f>IF('参加申込（正式版）'!#REF!="宿泊しない", 0, 1)</f>
        <v>#REF!</v>
      </c>
      <c r="C32" t="e">
        <f>IF('参加申込（正式版）'!#REF!="有", 10, 1)</f>
        <v>#REF!</v>
      </c>
      <c r="D32" t="e">
        <f>IF($C$32=1, 11000, 14000)</f>
        <v>#REF!</v>
      </c>
      <c r="E32" t="e">
        <f>IF('参加申込（正式版）'!#REF!="一般", $D$32, $D$32-1000)</f>
        <v>#REF!</v>
      </c>
      <c r="F32" t="e">
        <f>$B$32*$E$32</f>
        <v>#REF!</v>
      </c>
    </row>
    <row r="33" spans="1:9" x14ac:dyDescent="0.15">
      <c r="A33" t="s">
        <v>42</v>
      </c>
      <c r="B33" t="e">
        <f>IF('参加申込（正式版）'!#REF!="宿泊しない", 0, 1)</f>
        <v>#REF!</v>
      </c>
      <c r="C33" t="e">
        <f>IF('参加申込（正式版）'!#REF!="有", 10, 1)</f>
        <v>#REF!</v>
      </c>
      <c r="D33" t="e">
        <f>IF($C$33=1, 11000, 14000)</f>
        <v>#REF!</v>
      </c>
      <c r="E33" t="e">
        <f>IF('参加申込（正式版）'!#REF!="一般", $D$33, $D$33-1000)</f>
        <v>#REF!</v>
      </c>
      <c r="F33" t="e">
        <f>$B$33*$E$33</f>
        <v>#REF!</v>
      </c>
    </row>
    <row r="35" spans="1:9" x14ac:dyDescent="0.15">
      <c r="B35" t="s">
        <v>45</v>
      </c>
      <c r="C35" t="s">
        <v>44</v>
      </c>
      <c r="D35" t="s">
        <v>46</v>
      </c>
      <c r="E35" t="s">
        <v>49</v>
      </c>
      <c r="F35" t="s">
        <v>47</v>
      </c>
      <c r="G35" t="s">
        <v>48</v>
      </c>
    </row>
    <row r="36" spans="1:9" x14ac:dyDescent="0.15">
      <c r="A36" t="s">
        <v>43</v>
      </c>
      <c r="B36" t="e">
        <f>IF('参加申込（正式版）'!#REF!="宿泊しない", 0, 1)</f>
        <v>#REF!</v>
      </c>
      <c r="C36" t="e">
        <f>IF('参加申込（正式版）'!#REF!="有", 10, 1)</f>
        <v>#REF!</v>
      </c>
      <c r="D36" t="e">
        <f>IF($C$36=1, 11000, 14000)</f>
        <v>#REF!</v>
      </c>
      <c r="E36">
        <f>IF('参加申込（正式版）'!$B$47="参加しない", $D$36, 10000)</f>
        <v>10000</v>
      </c>
      <c r="F36" t="e">
        <f>IF('参加申込（正式版）'!#REF!="一般", $E$36, $E$36-1000)</f>
        <v>#REF!</v>
      </c>
      <c r="G36" t="e">
        <f>$B$36*$F$36</f>
        <v>#REF!</v>
      </c>
    </row>
    <row r="38" spans="1:9" x14ac:dyDescent="0.15">
      <c r="A38" t="s">
        <v>51</v>
      </c>
      <c r="B38" s="2" t="s">
        <v>2</v>
      </c>
      <c r="C38" s="2" t="s">
        <v>53</v>
      </c>
      <c r="D38" s="2" t="s">
        <v>54</v>
      </c>
      <c r="E38" s="2" t="s">
        <v>75</v>
      </c>
      <c r="F38" s="2" t="s">
        <v>76</v>
      </c>
      <c r="G38" s="2" t="s">
        <v>55</v>
      </c>
    </row>
    <row r="39" spans="1:9" x14ac:dyDescent="0.15">
      <c r="B39">
        <f>IF('参加申込（正式版）'!$B$40="一般", 3000, 0)</f>
        <v>0</v>
      </c>
      <c r="C39">
        <f>IF('参加申込（正式版）'!$B$40="学生", 1000, 0)</f>
        <v>0</v>
      </c>
      <c r="D39">
        <f>IF('参加申込（正式版）'!$B$40="国際衝撃波学会（ISWI）会員", 0, 0)</f>
        <v>0</v>
      </c>
      <c r="E39">
        <f>IF('参加申込（正式版）'!$B$40="名誉会員", 0, 0)</f>
        <v>0</v>
      </c>
      <c r="F39">
        <f>IF('参加申込（正式版）'!$B$40="機器展示等", 0, 0)</f>
        <v>0</v>
      </c>
      <c r="G39">
        <f>SUM(B39:F39)</f>
        <v>0</v>
      </c>
    </row>
    <row r="41" spans="1:9" x14ac:dyDescent="0.15">
      <c r="A41" t="s">
        <v>52</v>
      </c>
      <c r="B41" s="2" t="s">
        <v>2</v>
      </c>
      <c r="C41" s="2" t="s">
        <v>53</v>
      </c>
      <c r="D41" s="2" t="s">
        <v>54</v>
      </c>
      <c r="E41" s="2" t="s">
        <v>75</v>
      </c>
      <c r="F41" s="2" t="s">
        <v>76</v>
      </c>
      <c r="G41" s="2" t="s">
        <v>55</v>
      </c>
      <c r="H41" s="2" t="s">
        <v>56</v>
      </c>
      <c r="I41" s="2" t="s">
        <v>57</v>
      </c>
    </row>
    <row r="42" spans="1:9" x14ac:dyDescent="0.15">
      <c r="B42">
        <f>IF('参加申込（正式版）'!$B$40="一般", 6000, 0)</f>
        <v>0</v>
      </c>
      <c r="C42">
        <f>IF('参加申込（正式版）'!$B$40="学生", 2000, 0)</f>
        <v>0</v>
      </c>
      <c r="D42">
        <f>IF('参加申込（正式版）'!$B$40="国際衝撃波学会（ISWI）会員", 6000, 0)</f>
        <v>0</v>
      </c>
      <c r="E42">
        <f>IF('参加申込（正式版）'!$B$40="名誉会員", 6000, 0)</f>
        <v>0</v>
      </c>
      <c r="F42">
        <f>IF('参加申込（正式版）'!$B$40="機器展示等", 0, 0)</f>
        <v>0</v>
      </c>
      <c r="G42">
        <f>SUM(B42:F42)</f>
        <v>0</v>
      </c>
      <c r="H42">
        <f>IF('参加申込（正式版）'!$B$47="参加する", 1, 0)</f>
        <v>0</v>
      </c>
      <c r="I42">
        <f>$G$42*$H$42</f>
        <v>0</v>
      </c>
    </row>
    <row r="44" spans="1:9" x14ac:dyDescent="0.15">
      <c r="A44" t="s">
        <v>62</v>
      </c>
    </row>
    <row r="45" spans="1:9" x14ac:dyDescent="0.15">
      <c r="A45" t="s">
        <v>63</v>
      </c>
    </row>
    <row r="46" spans="1:9" x14ac:dyDescent="0.15">
      <c r="A46" t="s">
        <v>72</v>
      </c>
    </row>
    <row r="49" spans="1:1" x14ac:dyDescent="0.15">
      <c r="A49" s="12"/>
    </row>
    <row r="50" spans="1:1" x14ac:dyDescent="0.15">
      <c r="A50" s="12"/>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12</vt:i4>
      </vt:variant>
    </vt:vector>
  </HeadingPairs>
  <TitlesOfParts>
    <vt:vector size="16" baseType="lpstr">
      <vt:lpstr>参加申込（正式版）</vt:lpstr>
      <vt:lpstr>請求書（事前振込）</vt:lpstr>
      <vt:lpstr>請求書 (当日支払) </vt:lpstr>
      <vt:lpstr>選択リスト一覧</vt:lpstr>
      <vt:lpstr>'参加申込（正式版）'!Print_Area</vt:lpstr>
      <vt:lpstr>'請求書 (当日支払) '!Print_Area</vt:lpstr>
      <vt:lpstr>'請求書（事前振込）'!Print_Area</vt:lpstr>
      <vt:lpstr>アルコール</vt:lpstr>
      <vt:lpstr>アルコール懇親会参加</vt:lpstr>
      <vt:lpstr>懇親会</vt:lpstr>
      <vt:lpstr>支払方法</vt:lpstr>
      <vt:lpstr>宿泊予定</vt:lpstr>
      <vt:lpstr>申込区分</vt:lpstr>
      <vt:lpstr>性別</vt:lpstr>
      <vt:lpstr>登録区分</vt:lpstr>
      <vt:lpstr>論文集</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2014-09-28T07:27:23Z</dcterms:created>
  <dcterms:modified xsi:type="dcterms:W3CDTF">2018-12-27T07:35:35Z</dcterms:modified>
</cp:coreProperties>
</file>